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Загальний фонд 01.04.2022" sheetId="1" r:id="rId1"/>
    <sheet name="Спеціальний фонд 01.04.2022" sheetId="2" r:id="rId2"/>
  </sheets>
  <calcPr calcId="145621"/>
</workbook>
</file>

<file path=xl/calcChain.xml><?xml version="1.0" encoding="utf-8"?>
<calcChain xmlns="http://schemas.openxmlformats.org/spreadsheetml/2006/main">
  <c r="E32" i="1" l="1"/>
  <c r="D32" i="1"/>
  <c r="E12" i="1"/>
  <c r="D12" i="1"/>
  <c r="F15" i="1"/>
  <c r="E16" i="1"/>
  <c r="D16" i="1"/>
  <c r="E9" i="1"/>
  <c r="D9" i="1"/>
  <c r="D16" i="2" l="1"/>
  <c r="C16" i="2"/>
  <c r="D8" i="2"/>
  <c r="C8" i="2"/>
  <c r="F37" i="1"/>
  <c r="E28" i="1"/>
  <c r="D28" i="1"/>
  <c r="F31" i="1"/>
  <c r="E26" i="1" l="1"/>
  <c r="D26" i="1"/>
  <c r="E17" i="1"/>
  <c r="D17" i="1"/>
  <c r="F9" i="1" l="1"/>
  <c r="E8" i="1" l="1"/>
  <c r="E25" i="1" s="1"/>
  <c r="D8" i="1"/>
  <c r="D10" i="2" l="1"/>
  <c r="D15" i="2" l="1"/>
  <c r="D18" i="2" s="1"/>
  <c r="E20" i="1"/>
  <c r="D20" i="1"/>
  <c r="E39" i="1" l="1"/>
  <c r="E8" i="2"/>
  <c r="E9" i="2"/>
  <c r="C10" i="2"/>
  <c r="E10" i="2" s="1"/>
  <c r="E11" i="2"/>
  <c r="E12" i="2"/>
  <c r="E13" i="2"/>
  <c r="E14" i="2"/>
  <c r="E16" i="2"/>
  <c r="E17" i="2"/>
  <c r="C15" i="2" l="1"/>
  <c r="D25" i="1"/>
  <c r="D39" i="1" s="1"/>
  <c r="F25" i="1" l="1"/>
  <c r="C18" i="2"/>
  <c r="E18" i="2" s="1"/>
  <c r="E15" i="2"/>
  <c r="F36" i="1"/>
  <c r="F35" i="1"/>
  <c r="F34" i="1"/>
  <c r="F33" i="1"/>
  <c r="F32" i="1"/>
  <c r="F30" i="1"/>
  <c r="F29" i="1"/>
  <c r="F28" i="1"/>
  <c r="F27" i="1"/>
  <c r="F26" i="1"/>
  <c r="F24" i="1"/>
  <c r="F23" i="1"/>
  <c r="F22" i="1"/>
  <c r="F21" i="1"/>
  <c r="F20" i="1"/>
  <c r="F19" i="1"/>
  <c r="F18" i="1"/>
  <c r="F17" i="1"/>
  <c r="F16" i="1"/>
  <c r="F14" i="1"/>
  <c r="F13" i="1"/>
  <c r="F12" i="1"/>
  <c r="F11" i="1"/>
  <c r="F10" i="1"/>
  <c r="F8" i="1"/>
  <c r="F39" i="1" l="1"/>
</calcChain>
</file>

<file path=xl/sharedStrings.xml><?xml version="1.0" encoding="utf-8"?>
<sst xmlns="http://schemas.openxmlformats.org/spreadsheetml/2006/main" count="93" uniqueCount="75">
  <si>
    <t>ККД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</si>
  <si>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</si>
  <si>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</si>
  <si>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</si>
  <si>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</si>
  <si>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</si>
  <si>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</si>
  <si>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13000000</t>
  </si>
  <si>
    <t>Рентна плата та плата за використання інших природних ресурсів </t>
  </si>
  <si>
    <t>13020000</t>
  </si>
  <si>
    <t>Рентна плата за спеціальне використання води </t>
  </si>
  <si>
    <t>13030000</t>
  </si>
  <si>
    <t>Рентна плата за користування надрами загальнодержавного значення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</si>
  <si>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</si>
  <si>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</si>
  <si>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</si>
  <si>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</si>
  <si>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</si>
  <si>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</si>
  <si>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</si>
  <si>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</si>
  <si>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</si>
  <si>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</si>
  <si>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</si>
  <si>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</si>
  <si>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</si>
  <si>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</si>
  <si>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</si>
  <si>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</si>
  <si>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</si>
  <si>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</si>
  <si>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</si>
  <si>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</si>
  <si>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</si>
  <si>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</si>
  <si>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</si>
  <si>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</si>
  <si>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</si>
  <si>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</si>
  <si>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41020200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</si>
  <si>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здоров`я,</t>
  </si>
  <si>
    <t>41030000</t>
  </si>
  <si>
    <t>Субвенції з державного бюджету місцевим бюджетам</t>
  </si>
  <si>
    <t>41033000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</si>
  <si>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</si>
  <si>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41033900</t>
  </si>
  <si>
    <t>Освітня субвенція з державного бюджету місцевим бюджетам </t>
  </si>
  <si>
    <t>41034400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</si>
  <si>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</t>
  </si>
  <si>
    <t>41035400</t>
  </si>
  <si>
    <t>Субвенція з державного бюджету місцевим бюджетам на надання державної підтримки особам з особливими освітніми потребами,</t>
  </si>
  <si>
    <t xml:space="preserve"> </t>
  </si>
  <si>
    <t xml:space="preserve">Усього </t>
  </si>
  <si>
    <t>Разом доходів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</si>
  <si>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</si>
  <si>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41037300</t>
  </si>
  <si>
    <t>Власні надходження бюджетних установ  </t>
  </si>
  <si>
    <t>25000000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</si>
  <si>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</si>
  <si>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</si>
  <si>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Екологічний податок </t>
  </si>
  <si>
    <t>19010000</t>
  </si>
  <si>
    <t>тис. гривень</t>
  </si>
  <si>
    <t>Доходи обласного бюджету</t>
  </si>
  <si>
    <t>План на рік з урахуванням змін</t>
  </si>
  <si>
    <t>Податки на доходи, податки на прибуток, податки на збільшення ринкової вартості</t>
  </si>
  <si>
    <t>% виконання за вказаний період</t>
  </si>
  <si>
    <t xml:space="preserve">План на рік 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</si>
  <si>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</si>
  <si>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</si>
  <si>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Інформація про надходження до загального фонду 
обласного бюджету Тернопільської області станом на 01.04.2022</t>
  </si>
  <si>
    <t>Факт на 01.04.2022</t>
  </si>
  <si>
    <t>Інформація про надходження до спеціального фонду обласного бюджету Тернопільської області станом на 01.04.2022</t>
  </si>
  <si>
    <t>Плата за використання інших природних ресурсів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</si>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</sst>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/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wrapText="1"/>
    </xf>
    <xf numFmtId="164" fontId="5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 wrapText="1"/>
    </xf>
    <xf numFmtId="0" fontId="1" fillId="0" borderId="0" xfId="0" applyFont="1"/>
    <xf numFmtId="165" fontId="6" fillId="0" borderId="1" xfId="0" applyNumberFormat="1" applyFont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horizontal="right"/>
    </xf>
    <xf numFmtId="0" fontId="5" fillId="2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0" fontId="10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0" fontId="10" fillId="0" borderId="0" xfId="0" applyFont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topLeftCell="B32" workbookViewId="0">
      <selection activeCell="E32" sqref="E32"/>
    </sheetView>
  </sheetViews>
  <sheetFormatPr defaultRowHeight="15" x14ac:dyDescent="0.25"/>
  <cols>
    <col min="1" max="1" width="0" hidden="1" customWidth="1"/>
    <col min="2" max="2" width="18" customWidth="1"/>
    <col min="3" max="3" width="50.7109375" style="2" customWidth="1"/>
    <col min="4" max="4" width="27.5703125" style="1" customWidth="1"/>
    <col min="5" max="5" width="20.5703125" style="1" customWidth="1"/>
    <col min="6" max="6" width="21.5703125" style="1" customWidth="1"/>
  </cols>
  <sheetData>
    <row r="1" spans="1:6" ht="18.75" x14ac:dyDescent="0.3">
      <c r="B1" s="12"/>
      <c r="C1" s="13"/>
      <c r="D1" s="14"/>
      <c r="E1" s="14"/>
      <c r="F1" s="14"/>
    </row>
    <row r="2" spans="1:6" ht="18.75" x14ac:dyDescent="0.3">
      <c r="B2" s="15"/>
      <c r="C2" s="16"/>
      <c r="D2" s="17"/>
      <c r="E2" s="17"/>
      <c r="F2" s="17"/>
    </row>
    <row r="3" spans="1:6" ht="61.5" customHeight="1" x14ac:dyDescent="0.35">
      <c r="B3" s="47" t="s">
        <v>70</v>
      </c>
      <c r="C3" s="47"/>
      <c r="D3" s="47"/>
      <c r="E3" s="47"/>
      <c r="F3" s="47"/>
    </row>
    <row r="4" spans="1:6" ht="27" x14ac:dyDescent="0.35">
      <c r="B4" s="31"/>
      <c r="C4" s="31"/>
      <c r="D4" s="31"/>
      <c r="E4" s="31"/>
      <c r="F4" s="31"/>
    </row>
    <row r="5" spans="1:6" ht="18.75" x14ac:dyDescent="0.3">
      <c r="B5" s="15"/>
      <c r="C5" s="15"/>
      <c r="D5" s="15"/>
      <c r="E5" s="15"/>
      <c r="F5" s="15"/>
    </row>
    <row r="6" spans="1:6" ht="20.25" x14ac:dyDescent="0.3">
      <c r="B6" s="12"/>
      <c r="C6" s="13"/>
      <c r="D6" s="14"/>
      <c r="E6" s="14"/>
      <c r="F6" s="34" t="s">
        <v>62</v>
      </c>
    </row>
    <row r="7" spans="1:6" ht="70.5" customHeight="1" x14ac:dyDescent="0.25">
      <c r="A7" s="3"/>
      <c r="B7" s="32" t="s">
        <v>0</v>
      </c>
      <c r="C7" s="33" t="s">
        <v>63</v>
      </c>
      <c r="D7" s="33" t="s">
        <v>67</v>
      </c>
      <c r="E7" s="33" t="s">
        <v>71</v>
      </c>
      <c r="F7" s="33" t="s">
        <v>66</v>
      </c>
    </row>
    <row r="8" spans="1:6" s="37" customFormat="1" ht="21" x14ac:dyDescent="0.35">
      <c r="A8" s="35">
        <v>1</v>
      </c>
      <c r="B8" s="32" t="s">
        <v>1</v>
      </c>
      <c r="C8" s="36" t="s">
        <v>2</v>
      </c>
      <c r="D8" s="23">
        <f>D9+D12</f>
        <v>987752</v>
      </c>
      <c r="E8" s="23">
        <f>E9+E12</f>
        <v>205041.74000000002</v>
      </c>
      <c r="F8" s="24">
        <f>E8/D8*100</f>
        <v>20.758423166948791</v>
      </c>
    </row>
    <row r="9" spans="1:6" s="37" customFormat="1" ht="56.25" x14ac:dyDescent="0.35">
      <c r="A9" s="35"/>
      <c r="B9" s="42">
        <v>11000000</v>
      </c>
      <c r="C9" s="19" t="s">
        <v>65</v>
      </c>
      <c r="D9" s="26">
        <f>D10+D11</f>
        <v>979500</v>
      </c>
      <c r="E9" s="26">
        <f>E10+E11</f>
        <v>202749.79</v>
      </c>
      <c r="F9" s="24">
        <f>E9/D9*100</f>
        <v>20.699314956610515</v>
      </c>
    </row>
    <row r="10" spans="1:6" ht="20.25" x14ac:dyDescent="0.25">
      <c r="A10" s="4">
        <v>1</v>
      </c>
      <c r="B10" s="43" t="s">
        <v>3</v>
      </c>
      <c r="C10" s="21" t="s">
        <v>4</v>
      </c>
      <c r="D10" s="25">
        <v>901500</v>
      </c>
      <c r="E10" s="25">
        <v>181709.19</v>
      </c>
      <c r="F10" s="25">
        <f t="shared" ref="F10:F39" si="0">E10/D10*100</f>
        <v>20.156316139767057</v>
      </c>
    </row>
    <row r="11" spans="1:6" ht="20.25" x14ac:dyDescent="0.25">
      <c r="A11" s="4">
        <v>1</v>
      </c>
      <c r="B11" s="43" t="s">
        <v>5</v>
      </c>
      <c r="C11" s="21" t="s">
        <v>6</v>
      </c>
      <c r="D11" s="25">
        <v>78000</v>
      </c>
      <c r="E11" s="25">
        <v>21040.6</v>
      </c>
      <c r="F11" s="25">
        <f t="shared" si="0"/>
        <v>26.9751282051282</v>
      </c>
    </row>
    <row r="12" spans="1:6" ht="56.25" x14ac:dyDescent="0.25">
      <c r="A12" s="4">
        <v>1</v>
      </c>
      <c r="B12" s="44" t="s">
        <v>7</v>
      </c>
      <c r="C12" s="28" t="s">
        <v>8</v>
      </c>
      <c r="D12" s="25">
        <f>D13+D14+D15</f>
        <v>8252</v>
      </c>
      <c r="E12" s="25">
        <f>E13+E14+E15</f>
        <v>2291.9500000000003</v>
      </c>
      <c r="F12" s="25">
        <f t="shared" si="0"/>
        <v>27.774478914202621</v>
      </c>
    </row>
    <row r="13" spans="1:6" ht="37.5" x14ac:dyDescent="0.25">
      <c r="A13" s="4">
        <v>1</v>
      </c>
      <c r="B13" s="43" t="s">
        <v>9</v>
      </c>
      <c r="C13" s="21" t="s">
        <v>10</v>
      </c>
      <c r="D13" s="25">
        <v>3532</v>
      </c>
      <c r="E13" s="25">
        <v>811.39</v>
      </c>
      <c r="F13" s="25">
        <f t="shared" si="0"/>
        <v>22.972536806342013</v>
      </c>
    </row>
    <row r="14" spans="1:6" ht="37.5" x14ac:dyDescent="0.25">
      <c r="A14" s="4">
        <v>1</v>
      </c>
      <c r="B14" s="43" t="s">
        <v>11</v>
      </c>
      <c r="C14" s="21" t="s">
        <v>12</v>
      </c>
      <c r="D14" s="25">
        <v>4720</v>
      </c>
      <c r="E14" s="25">
        <v>1482.24</v>
      </c>
      <c r="F14" s="25">
        <f t="shared" si="0"/>
        <v>31.403389830508477</v>
      </c>
    </row>
    <row r="15" spans="1:6" ht="37.5" x14ac:dyDescent="0.25">
      <c r="A15" s="4"/>
      <c r="B15" s="43">
        <v>13070000</v>
      </c>
      <c r="C15" s="21" t="s">
        <v>73</v>
      </c>
      <c r="D15" s="25"/>
      <c r="E15" s="25">
        <v>-1.68</v>
      </c>
      <c r="F15" s="25" t="e">
        <f t="shared" si="0"/>
        <v>#DIV/0!</v>
      </c>
    </row>
    <row r="16" spans="1:6" s="37" customFormat="1" ht="21" x14ac:dyDescent="0.35">
      <c r="A16" s="35">
        <v>1</v>
      </c>
      <c r="B16" s="32" t="s">
        <v>13</v>
      </c>
      <c r="C16" s="36" t="s">
        <v>14</v>
      </c>
      <c r="D16" s="23">
        <f>D17+D20+D24</f>
        <v>21162.400000000001</v>
      </c>
      <c r="E16" s="23">
        <f>E17+E20+E24</f>
        <v>4051.99</v>
      </c>
      <c r="F16" s="24">
        <f t="shared" si="0"/>
        <v>19.147119419347518</v>
      </c>
    </row>
    <row r="17" spans="1:6" s="22" customFormat="1" ht="37.5" x14ac:dyDescent="0.25">
      <c r="A17" s="5">
        <v>1</v>
      </c>
      <c r="B17" s="42" t="s">
        <v>15</v>
      </c>
      <c r="C17" s="19" t="s">
        <v>16</v>
      </c>
      <c r="D17" s="23">
        <f>D18++D19</f>
        <v>211.4</v>
      </c>
      <c r="E17" s="23">
        <f>E18++E19</f>
        <v>234.33999999999997</v>
      </c>
      <c r="F17" s="24">
        <f t="shared" si="0"/>
        <v>110.85146641438031</v>
      </c>
    </row>
    <row r="18" spans="1:6" ht="131.25" x14ac:dyDescent="0.25">
      <c r="A18" s="4">
        <v>1</v>
      </c>
      <c r="B18" s="45" t="s">
        <v>17</v>
      </c>
      <c r="C18" s="18" t="s">
        <v>18</v>
      </c>
      <c r="D18" s="26">
        <v>69</v>
      </c>
      <c r="E18" s="26">
        <v>190.26</v>
      </c>
      <c r="F18" s="25">
        <f t="shared" si="0"/>
        <v>275.73913043478257</v>
      </c>
    </row>
    <row r="19" spans="1:6" ht="20.25" x14ac:dyDescent="0.25">
      <c r="A19" s="4">
        <v>1</v>
      </c>
      <c r="B19" s="45" t="s">
        <v>19</v>
      </c>
      <c r="C19" s="18" t="s">
        <v>20</v>
      </c>
      <c r="D19" s="26">
        <v>142.4</v>
      </c>
      <c r="E19" s="26">
        <v>44.08</v>
      </c>
      <c r="F19" s="25">
        <f t="shared" si="0"/>
        <v>30.95505617977528</v>
      </c>
    </row>
    <row r="20" spans="1:6" s="22" customFormat="1" ht="56.25" x14ac:dyDescent="0.25">
      <c r="A20" s="5">
        <v>1</v>
      </c>
      <c r="B20" s="42" t="s">
        <v>21</v>
      </c>
      <c r="C20" s="19" t="s">
        <v>22</v>
      </c>
      <c r="D20" s="23">
        <f>D21+D22+D23</f>
        <v>20751</v>
      </c>
      <c r="E20" s="23">
        <f>E21+E22+E23</f>
        <v>3682.43</v>
      </c>
      <c r="F20" s="24">
        <f t="shared" si="0"/>
        <v>17.745795383355016</v>
      </c>
    </row>
    <row r="21" spans="1:6" ht="37.5" x14ac:dyDescent="0.25">
      <c r="A21" s="4">
        <v>1</v>
      </c>
      <c r="B21" s="45" t="s">
        <v>23</v>
      </c>
      <c r="C21" s="18" t="s">
        <v>24</v>
      </c>
      <c r="D21" s="26">
        <v>20000</v>
      </c>
      <c r="E21" s="26">
        <v>3624.14</v>
      </c>
      <c r="F21" s="25">
        <f t="shared" si="0"/>
        <v>18.120699999999999</v>
      </c>
    </row>
    <row r="22" spans="1:6" ht="75" x14ac:dyDescent="0.25">
      <c r="A22" s="4">
        <v>1</v>
      </c>
      <c r="B22" s="45" t="s">
        <v>25</v>
      </c>
      <c r="C22" s="18" t="s">
        <v>26</v>
      </c>
      <c r="D22" s="26">
        <v>348</v>
      </c>
      <c r="E22" s="26">
        <v>32.729999999999997</v>
      </c>
      <c r="F22" s="25">
        <f t="shared" si="0"/>
        <v>9.4051724137931032</v>
      </c>
    </row>
    <row r="23" spans="1:6" ht="150" x14ac:dyDescent="0.25">
      <c r="A23" s="4">
        <v>1</v>
      </c>
      <c r="B23" s="45" t="s">
        <v>27</v>
      </c>
      <c r="C23" s="18" t="s">
        <v>28</v>
      </c>
      <c r="D23" s="26">
        <v>403</v>
      </c>
      <c r="E23" s="26">
        <v>25.56</v>
      </c>
      <c r="F23" s="25">
        <f t="shared" si="0"/>
        <v>6.3424317617866004</v>
      </c>
    </row>
    <row r="24" spans="1:6" s="22" customFormat="1" ht="20.25" x14ac:dyDescent="0.25">
      <c r="A24" s="5">
        <v>1</v>
      </c>
      <c r="B24" s="42" t="s">
        <v>29</v>
      </c>
      <c r="C24" s="19" t="s">
        <v>30</v>
      </c>
      <c r="D24" s="23">
        <v>200</v>
      </c>
      <c r="E24" s="23">
        <v>135.22</v>
      </c>
      <c r="F24" s="24">
        <f t="shared" si="0"/>
        <v>67.61</v>
      </c>
    </row>
    <row r="25" spans="1:6" s="37" customFormat="1" ht="21" x14ac:dyDescent="0.35">
      <c r="A25" s="35"/>
      <c r="B25" s="32"/>
      <c r="C25" s="36" t="s">
        <v>53</v>
      </c>
      <c r="D25" s="23">
        <f>D8+D16</f>
        <v>1008914.4</v>
      </c>
      <c r="E25" s="23">
        <f>E8+E16</f>
        <v>209093.73</v>
      </c>
      <c r="F25" s="24">
        <f t="shared" si="0"/>
        <v>20.724625399340123</v>
      </c>
    </row>
    <row r="26" spans="1:6" s="37" customFormat="1" ht="21" x14ac:dyDescent="0.35">
      <c r="A26" s="35">
        <v>1</v>
      </c>
      <c r="B26" s="32" t="s">
        <v>31</v>
      </c>
      <c r="C26" s="36" t="s">
        <v>32</v>
      </c>
      <c r="D26" s="23">
        <f>D28+D32</f>
        <v>633539.5</v>
      </c>
      <c r="E26" s="23">
        <f>E28+E32</f>
        <v>185503.5</v>
      </c>
      <c r="F26" s="24">
        <f t="shared" si="0"/>
        <v>29.280494744210898</v>
      </c>
    </row>
    <row r="27" spans="1:6" ht="20.25" hidden="1" x14ac:dyDescent="0.25">
      <c r="A27" s="4">
        <v>1</v>
      </c>
      <c r="B27" s="45" t="s">
        <v>33</v>
      </c>
      <c r="C27" s="18" t="s">
        <v>34</v>
      </c>
      <c r="D27" s="26">
        <v>768532.88100000005</v>
      </c>
      <c r="E27" s="26">
        <v>174277.1</v>
      </c>
      <c r="F27" s="25">
        <f t="shared" si="0"/>
        <v>22.676596448708093</v>
      </c>
    </row>
    <row r="28" spans="1:6" s="22" customFormat="1" ht="37.5" x14ac:dyDescent="0.25">
      <c r="A28" s="5">
        <v>1</v>
      </c>
      <c r="B28" s="42" t="s">
        <v>35</v>
      </c>
      <c r="C28" s="19" t="s">
        <v>36</v>
      </c>
      <c r="D28" s="23">
        <f>D29+D30+D31</f>
        <v>331665.09999999998</v>
      </c>
      <c r="E28" s="23">
        <f>E29+E30+E31</f>
        <v>105512.70000000001</v>
      </c>
      <c r="F28" s="24">
        <f t="shared" si="0"/>
        <v>31.813024644438027</v>
      </c>
    </row>
    <row r="29" spans="1:6" ht="20.25" x14ac:dyDescent="0.25">
      <c r="A29" s="4">
        <v>0</v>
      </c>
      <c r="B29" s="45" t="s">
        <v>37</v>
      </c>
      <c r="C29" s="18" t="s">
        <v>38</v>
      </c>
      <c r="D29" s="26">
        <v>157095.4</v>
      </c>
      <c r="E29" s="26">
        <v>39273.9</v>
      </c>
      <c r="F29" s="25">
        <f t="shared" si="0"/>
        <v>25.000031827793812</v>
      </c>
    </row>
    <row r="30" spans="1:6" ht="93.75" x14ac:dyDescent="0.25">
      <c r="A30" s="4">
        <v>0</v>
      </c>
      <c r="B30" s="45" t="s">
        <v>39</v>
      </c>
      <c r="C30" s="18" t="s">
        <v>40</v>
      </c>
      <c r="D30" s="26">
        <v>110008.9</v>
      </c>
      <c r="E30" s="26">
        <v>27502.2</v>
      </c>
      <c r="F30" s="25">
        <f t="shared" si="0"/>
        <v>24.999977274565968</v>
      </c>
    </row>
    <row r="31" spans="1:6" ht="168.75" x14ac:dyDescent="0.25">
      <c r="A31" s="4"/>
      <c r="B31" s="45">
        <v>41021100</v>
      </c>
      <c r="C31" s="18" t="s">
        <v>68</v>
      </c>
      <c r="D31" s="26">
        <v>64560.800000000003</v>
      </c>
      <c r="E31" s="26">
        <v>38736.6</v>
      </c>
      <c r="F31" s="25">
        <f t="shared" si="0"/>
        <v>60.000185871302705</v>
      </c>
    </row>
    <row r="32" spans="1:6" s="22" customFormat="1" ht="37.5" x14ac:dyDescent="0.25">
      <c r="A32" s="5">
        <v>1</v>
      </c>
      <c r="B32" s="42" t="s">
        <v>41</v>
      </c>
      <c r="C32" s="19" t="s">
        <v>42</v>
      </c>
      <c r="D32" s="23">
        <f>SUM(D33:D38)</f>
        <v>301874.39999999997</v>
      </c>
      <c r="E32" s="23">
        <f>SUM(E33:E38)</f>
        <v>79990.8</v>
      </c>
      <c r="F32" s="24">
        <f t="shared" si="0"/>
        <v>26.49804024455204</v>
      </c>
    </row>
    <row r="33" spans="1:6" ht="75" x14ac:dyDescent="0.25">
      <c r="A33" s="4">
        <v>0</v>
      </c>
      <c r="B33" s="45" t="s">
        <v>43</v>
      </c>
      <c r="C33" s="18" t="s">
        <v>44</v>
      </c>
      <c r="D33" s="26">
        <v>59787.5</v>
      </c>
      <c r="E33" s="26">
        <v>24986.1</v>
      </c>
      <c r="F33" s="25">
        <f t="shared" si="0"/>
        <v>41.791511603596064</v>
      </c>
    </row>
    <row r="34" spans="1:6" ht="37.5" x14ac:dyDescent="0.25">
      <c r="A34" s="4">
        <v>0</v>
      </c>
      <c r="B34" s="45" t="s">
        <v>45</v>
      </c>
      <c r="C34" s="18" t="s">
        <v>46</v>
      </c>
      <c r="D34" s="26">
        <v>226330.1</v>
      </c>
      <c r="E34" s="26">
        <v>52282.2</v>
      </c>
      <c r="F34" s="25">
        <f t="shared" si="0"/>
        <v>23.099976538692818</v>
      </c>
    </row>
    <row r="35" spans="1:6" ht="150" x14ac:dyDescent="0.25">
      <c r="A35" s="4">
        <v>0</v>
      </c>
      <c r="B35" s="45" t="s">
        <v>47</v>
      </c>
      <c r="C35" s="18" t="s">
        <v>48</v>
      </c>
      <c r="D35" s="26">
        <v>1129</v>
      </c>
      <c r="E35" s="26">
        <v>274.8</v>
      </c>
      <c r="F35" s="25">
        <f t="shared" si="0"/>
        <v>24.340124003542961</v>
      </c>
    </row>
    <row r="36" spans="1:6" ht="75" x14ac:dyDescent="0.25">
      <c r="A36" s="4">
        <v>0</v>
      </c>
      <c r="B36" s="45" t="s">
        <v>49</v>
      </c>
      <c r="C36" s="18" t="s">
        <v>50</v>
      </c>
      <c r="D36" s="26">
        <v>13961.5</v>
      </c>
      <c r="E36" s="26">
        <v>2047.6</v>
      </c>
      <c r="F36" s="25">
        <f t="shared" si="0"/>
        <v>14.666045911972208</v>
      </c>
    </row>
    <row r="37" spans="1:6" ht="98.25" customHeight="1" x14ac:dyDescent="0.3">
      <c r="A37" s="4"/>
      <c r="B37" s="45">
        <v>41035600</v>
      </c>
      <c r="C37" s="46" t="s">
        <v>69</v>
      </c>
      <c r="D37" s="26"/>
      <c r="E37" s="26">
        <v>0</v>
      </c>
      <c r="F37" s="25" t="e">
        <f t="shared" si="0"/>
        <v>#DIV/0!</v>
      </c>
    </row>
    <row r="38" spans="1:6" ht="72" customHeight="1" x14ac:dyDescent="0.3">
      <c r="A38" s="4"/>
      <c r="B38" s="45">
        <v>41037000</v>
      </c>
      <c r="C38" s="46" t="s">
        <v>74</v>
      </c>
      <c r="D38" s="26">
        <v>666.3</v>
      </c>
      <c r="E38" s="26">
        <v>400.1</v>
      </c>
      <c r="F38" s="25"/>
    </row>
    <row r="39" spans="1:6" s="37" customFormat="1" ht="18.75" customHeight="1" x14ac:dyDescent="0.35">
      <c r="A39" s="35">
        <v>1</v>
      </c>
      <c r="B39" s="32" t="s">
        <v>51</v>
      </c>
      <c r="C39" s="36" t="s">
        <v>52</v>
      </c>
      <c r="D39" s="23">
        <f>D25+D26</f>
        <v>1642453.9</v>
      </c>
      <c r="E39" s="23">
        <f>E25+E26</f>
        <v>394597.23</v>
      </c>
      <c r="F39" s="24">
        <f t="shared" si="0"/>
        <v>24.024858779902438</v>
      </c>
    </row>
  </sheetData>
  <mergeCells count="1">
    <mergeCell ref="B3:F3"/>
  </mergeCells>
  <pageMargins left="0.32" right="0.33" top="0.39370078740157499" bottom="0.39370078740157499" header="0" footer="0"/>
  <pageSetup paperSize="9" scale="51" fitToHeight="7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D18" sqref="D18"/>
    </sheetView>
  </sheetViews>
  <sheetFormatPr defaultRowHeight="15" x14ac:dyDescent="0.25"/>
  <cols>
    <col min="1" max="1" width="14" bestFit="1" customWidth="1"/>
    <col min="2" max="2" width="51.28515625" customWidth="1"/>
    <col min="3" max="3" width="22.85546875" customWidth="1"/>
    <col min="4" max="4" width="17.28515625" customWidth="1"/>
    <col min="5" max="5" width="21.140625" customWidth="1"/>
  </cols>
  <sheetData>
    <row r="1" spans="1:5" x14ac:dyDescent="0.25">
      <c r="A1" s="6"/>
      <c r="B1" s="7"/>
      <c r="C1" s="8"/>
      <c r="D1" s="8"/>
      <c r="E1" s="8"/>
    </row>
    <row r="2" spans="1:5" x14ac:dyDescent="0.25">
      <c r="A2" s="9"/>
      <c r="B2" s="10"/>
      <c r="C2" s="11"/>
      <c r="D2" s="11"/>
      <c r="E2" s="11"/>
    </row>
    <row r="3" spans="1:5" ht="60.75" customHeight="1" x14ac:dyDescent="0.25">
      <c r="A3" s="48" t="s">
        <v>72</v>
      </c>
      <c r="B3" s="48"/>
      <c r="C3" s="48"/>
      <c r="D3" s="48"/>
      <c r="E3" s="48"/>
    </row>
    <row r="4" spans="1:5" x14ac:dyDescent="0.25">
      <c r="A4" s="9"/>
      <c r="B4" s="10"/>
      <c r="C4" s="11"/>
      <c r="D4" s="11"/>
      <c r="E4" s="11"/>
    </row>
    <row r="5" spans="1:5" ht="18.75" x14ac:dyDescent="0.3">
      <c r="A5" s="49"/>
      <c r="B5" s="50"/>
      <c r="C5" s="50"/>
      <c r="D5" s="50"/>
      <c r="E5" s="50"/>
    </row>
    <row r="6" spans="1:5" ht="20.25" x14ac:dyDescent="0.3">
      <c r="A6" s="6"/>
      <c r="B6" s="7"/>
      <c r="C6" s="8"/>
      <c r="D6" s="8"/>
      <c r="E6" s="29" t="s">
        <v>62</v>
      </c>
    </row>
    <row r="7" spans="1:5" ht="60.75" x14ac:dyDescent="0.25">
      <c r="A7" s="40" t="s">
        <v>0</v>
      </c>
      <c r="B7" s="41" t="s">
        <v>63</v>
      </c>
      <c r="C7" s="41" t="s">
        <v>64</v>
      </c>
      <c r="D7" s="41" t="s">
        <v>71</v>
      </c>
      <c r="E7" s="41" t="s">
        <v>66</v>
      </c>
    </row>
    <row r="8" spans="1:5" s="22" customFormat="1" ht="20.25" x14ac:dyDescent="0.25">
      <c r="A8" s="27" t="s">
        <v>1</v>
      </c>
      <c r="B8" s="28" t="s">
        <v>2</v>
      </c>
      <c r="C8" s="24">
        <f>C9</f>
        <v>2700</v>
      </c>
      <c r="D8" s="24">
        <f>D9</f>
        <v>1162.8699999999999</v>
      </c>
      <c r="E8" s="24">
        <f t="shared" ref="E8:E18" si="0">D8/C8*100</f>
        <v>43.069259259259255</v>
      </c>
    </row>
    <row r="9" spans="1:5" ht="20.25" x14ac:dyDescent="0.25">
      <c r="A9" s="20" t="s">
        <v>61</v>
      </c>
      <c r="B9" s="21" t="s">
        <v>60</v>
      </c>
      <c r="C9" s="25">
        <v>2700</v>
      </c>
      <c r="D9" s="25">
        <v>1162.8699999999999</v>
      </c>
      <c r="E9" s="25">
        <f t="shared" si="0"/>
        <v>43.069259259259255</v>
      </c>
    </row>
    <row r="10" spans="1:5" s="22" customFormat="1" ht="20.25" x14ac:dyDescent="0.25">
      <c r="A10" s="27" t="s">
        <v>13</v>
      </c>
      <c r="B10" s="28" t="s">
        <v>14</v>
      </c>
      <c r="C10" s="24">
        <f>C12+C13+C14</f>
        <v>87082.2</v>
      </c>
      <c r="D10" s="24">
        <f>D12+D13+D14</f>
        <v>20457.61</v>
      </c>
      <c r="E10" s="24">
        <f t="shared" si="0"/>
        <v>23.492298081582693</v>
      </c>
    </row>
    <row r="11" spans="1:5" ht="37.5" hidden="1" x14ac:dyDescent="0.25">
      <c r="A11" s="20" t="s">
        <v>15</v>
      </c>
      <c r="B11" s="21" t="s">
        <v>16</v>
      </c>
      <c r="C11" s="25">
        <v>200</v>
      </c>
      <c r="D11" s="25">
        <v>60.29363</v>
      </c>
      <c r="E11" s="25">
        <f t="shared" si="0"/>
        <v>30.146815</v>
      </c>
    </row>
    <row r="12" spans="1:5" ht="56.25" x14ac:dyDescent="0.25">
      <c r="A12" s="20" t="s">
        <v>59</v>
      </c>
      <c r="B12" s="21" t="s">
        <v>58</v>
      </c>
      <c r="C12" s="25">
        <v>0</v>
      </c>
      <c r="D12" s="25">
        <v>173.74</v>
      </c>
      <c r="E12" s="25" t="e">
        <f t="shared" si="0"/>
        <v>#DIV/0!</v>
      </c>
    </row>
    <row r="13" spans="1:5" ht="20.25" x14ac:dyDescent="0.25">
      <c r="A13" s="20" t="s">
        <v>29</v>
      </c>
      <c r="B13" s="21" t="s">
        <v>30</v>
      </c>
      <c r="C13" s="25">
        <v>200</v>
      </c>
      <c r="D13" s="25">
        <v>387.67</v>
      </c>
      <c r="E13" s="25">
        <f t="shared" si="0"/>
        <v>193.83500000000001</v>
      </c>
    </row>
    <row r="14" spans="1:5" s="22" customFormat="1" ht="37.5" x14ac:dyDescent="0.25">
      <c r="A14" s="27" t="s">
        <v>57</v>
      </c>
      <c r="B14" s="28" t="s">
        <v>56</v>
      </c>
      <c r="C14" s="24">
        <v>86882.2</v>
      </c>
      <c r="D14" s="24">
        <v>19896.2</v>
      </c>
      <c r="E14" s="24">
        <f t="shared" si="0"/>
        <v>22.900202803336011</v>
      </c>
    </row>
    <row r="15" spans="1:5" s="37" customFormat="1" ht="27" customHeight="1" x14ac:dyDescent="0.35">
      <c r="A15" s="38"/>
      <c r="B15" s="39" t="s">
        <v>53</v>
      </c>
      <c r="C15" s="24">
        <f>C8+C10</f>
        <v>89782.2</v>
      </c>
      <c r="D15" s="24">
        <f>D8+D10</f>
        <v>21620.48</v>
      </c>
      <c r="E15" s="24">
        <f t="shared" si="0"/>
        <v>24.081031652153769</v>
      </c>
    </row>
    <row r="16" spans="1:5" s="37" customFormat="1" ht="26.25" customHeight="1" x14ac:dyDescent="0.35">
      <c r="A16" s="38" t="s">
        <v>31</v>
      </c>
      <c r="B16" s="39" t="s">
        <v>32</v>
      </c>
      <c r="C16" s="24">
        <f>C17</f>
        <v>654251.4</v>
      </c>
      <c r="D16" s="24">
        <f>D17</f>
        <v>75792.899999999994</v>
      </c>
      <c r="E16" s="24">
        <f t="shared" si="0"/>
        <v>11.584675248688805</v>
      </c>
    </row>
    <row r="17" spans="1:6" ht="136.5" customHeight="1" x14ac:dyDescent="0.25">
      <c r="A17" s="20" t="s">
        <v>55</v>
      </c>
      <c r="B17" s="21" t="s">
        <v>54</v>
      </c>
      <c r="C17" s="25">
        <v>654251.4</v>
      </c>
      <c r="D17" s="25">
        <v>75792.899999999994</v>
      </c>
      <c r="E17" s="25">
        <f t="shared" si="0"/>
        <v>11.584675248688805</v>
      </c>
    </row>
    <row r="18" spans="1:6" s="37" customFormat="1" ht="21" x14ac:dyDescent="0.35">
      <c r="A18" s="38" t="s">
        <v>51</v>
      </c>
      <c r="B18" s="39" t="s">
        <v>52</v>
      </c>
      <c r="C18" s="24">
        <f>C15+C16</f>
        <v>744033.6</v>
      </c>
      <c r="D18" s="24">
        <f>D15+D16</f>
        <v>97413.37999999999</v>
      </c>
      <c r="E18" s="24">
        <f t="shared" si="0"/>
        <v>13.09260495762557</v>
      </c>
    </row>
    <row r="20" spans="1:6" ht="18.75" x14ac:dyDescent="0.3">
      <c r="A20" s="30"/>
      <c r="B20" s="12"/>
      <c r="C20" s="12"/>
      <c r="D20" s="12"/>
      <c r="E20" s="12"/>
      <c r="F20" s="12"/>
    </row>
  </sheetData>
  <mergeCells count="2">
    <mergeCell ref="A3:E3"/>
    <mergeCell ref="A5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Загальний фонд 01.04.2022</vt:lpstr>
      <vt:lpstr>Спеціальний фонд 01.04.2022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Лень Світлана Андріївна</cp:lastModifiedBy>
  <dcterms:created xsi:type="dcterms:W3CDTF">2021-04-02T06:15:15Z</dcterms:created>
  <dcterms:modified xsi:type="dcterms:W3CDTF">2022-04-05T09:51:02Z</dcterms:modified>
</cp:coreProperties>
</file>