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ходи і Видатки ОБ за жовтень 2021\"/>
    </mc:Choice>
  </mc:AlternateContent>
  <bookViews>
    <workbookView xWindow="0" yWindow="0" windowWidth="28800" windowHeight="12330" activeTab="1"/>
  </bookViews>
  <sheets>
    <sheet name="Загальний фонд 01.11.2021" sheetId="1" r:id="rId1"/>
    <sheet name="Спеціальний фонд 01.11.2021" sheetId="2" r:id="rId2"/>
  </sheets>
  <calcPr calcId="162913"/>
</workbook>
</file>

<file path=xl/calcChain.xml><?xml version="1.0" encoding="utf-8"?>
<calcChain xmlns="http://schemas.openxmlformats.org/spreadsheetml/2006/main">
  <c r="D20" i="2" l="1"/>
  <c r="C20" i="2"/>
  <c r="D14" i="2"/>
  <c r="C14" i="2"/>
  <c r="E48" i="1"/>
  <c r="D48" i="1"/>
  <c r="E32" i="1"/>
  <c r="D32" i="1"/>
  <c r="F52" i="1" l="1"/>
  <c r="E21" i="2"/>
  <c r="F47" i="1" l="1"/>
  <c r="F49" i="1"/>
  <c r="F45" i="1" l="1"/>
  <c r="D12" i="1"/>
  <c r="E12" i="1"/>
  <c r="F36" i="1"/>
  <c r="E12" i="2" l="1"/>
  <c r="D9" i="2"/>
  <c r="C9" i="2"/>
  <c r="D11" i="2"/>
  <c r="C11" i="2"/>
  <c r="E11" i="2" l="1"/>
  <c r="C8" i="2"/>
  <c r="D8" i="2"/>
  <c r="F33" i="1"/>
  <c r="F10" i="1"/>
  <c r="F48" i="1" l="1"/>
  <c r="F46" i="1"/>
  <c r="F44" i="1"/>
  <c r="F43" i="1"/>
  <c r="E9" i="1"/>
  <c r="F34" i="1" l="1"/>
  <c r="F39" i="1" l="1"/>
  <c r="F42" i="1" l="1"/>
  <c r="E29" i="1" l="1"/>
  <c r="D29" i="1"/>
  <c r="D9" i="1"/>
  <c r="F9" i="1" s="1"/>
  <c r="D27" i="1" l="1"/>
  <c r="E27" i="1"/>
  <c r="D19" i="2" l="1"/>
  <c r="D25" i="2" s="1"/>
  <c r="E21" i="1"/>
  <c r="D21" i="1"/>
  <c r="E17" i="1"/>
  <c r="D17" i="1"/>
  <c r="E8" i="1"/>
  <c r="D8" i="1"/>
  <c r="D16" i="1" l="1"/>
  <c r="E16" i="1"/>
  <c r="E26" i="1" s="1"/>
  <c r="E53" i="1" s="1"/>
  <c r="E8" i="2"/>
  <c r="E14" i="2"/>
  <c r="E15" i="2"/>
  <c r="E16" i="2"/>
  <c r="E17" i="2"/>
  <c r="E18" i="2"/>
  <c r="E20" i="2"/>
  <c r="E22" i="2"/>
  <c r="E23" i="2"/>
  <c r="E24" i="2"/>
  <c r="C19" i="2" l="1"/>
  <c r="D26" i="1"/>
  <c r="D53" i="1" s="1"/>
  <c r="F26" i="1" l="1"/>
  <c r="C25" i="2"/>
  <c r="E25" i="2" s="1"/>
  <c r="E19" i="2"/>
  <c r="F51" i="1"/>
  <c r="F50" i="1"/>
  <c r="F41" i="1"/>
  <c r="F38" i="1"/>
  <c r="F37" i="1"/>
  <c r="F35" i="1"/>
  <c r="F32" i="1"/>
  <c r="F31" i="1"/>
  <c r="F30" i="1"/>
  <c r="F29" i="1"/>
  <c r="F28" i="1"/>
  <c r="F27" i="1"/>
  <c r="F25" i="1"/>
  <c r="F24" i="1"/>
  <c r="F23" i="1"/>
  <c r="F22" i="1"/>
  <c r="F21" i="1"/>
  <c r="F20" i="1"/>
  <c r="F18" i="1"/>
  <c r="F17" i="1"/>
  <c r="F16" i="1"/>
  <c r="F14" i="1"/>
  <c r="F13" i="1"/>
  <c r="F12" i="1"/>
  <c r="F11" i="1"/>
  <c r="F8" i="1"/>
  <c r="F53" i="1" l="1"/>
</calcChain>
</file>

<file path=xl/sharedStrings.xml><?xml version="1.0" encoding="utf-8"?>
<sst xmlns="http://schemas.openxmlformats.org/spreadsheetml/2006/main" count="127" uniqueCount="102">
  <si>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</si>
  <si>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</si>
  <si>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</si>
  <si>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</si>
  <si>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</si>
  <si>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</si>
  <si>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</si>
  <si>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</si>
  <si>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</si>
  <si>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</si>
  <si>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</si>
  <si>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</si>
  <si>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</si>
  <si>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</si>
  <si>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</si>
  <si>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</si>
  <si>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</si>
  <si>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</si>
  <si>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</si>
  <si>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21050000</t>
  </si>
  <si>
    <t>Плата за розміщення тимчасово вільних коштів місцевих бюджетів 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</si>
  <si>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</si>
  <si>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</si>
  <si>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</si>
  <si>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</si>
  <si>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</si>
  <si>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</si>
  <si>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</si>
  <si>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</si>
  <si>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</si>
  <si>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</si>
  <si>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</si>
  <si>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</si>
  <si>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</si>
  <si>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</si>
  <si>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</si>
  <si>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</si>
  <si>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</si>
  <si>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</si>
  <si>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</si>
  <si>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</si>
  <si>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</si>
  <si>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</si>
  <si>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</si>
  <si>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</si>
  <si>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</si>
  <si>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</si>
  <si>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</si>
  <si>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</si>
  <si>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</si>
  <si>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41035400</t>
  </si>
  <si>
    <t>41050000</t>
  </si>
  <si>
    <t>Субвенції з місцевих бюджетів іншим місцевим бюджетам</t>
  </si>
  <si>
    <t>41053700</t>
  </si>
  <si>
    <t>Субвенція з місцевого бюджету на співфінансування інвестиційних проектів</t>
  </si>
  <si>
    <t>41053900</t>
  </si>
  <si>
    <t>Інші субвенції з місцевого бюджету</t>
  </si>
  <si>
    <t xml:space="preserve"> </t>
  </si>
  <si>
    <t xml:space="preserve">Усього </t>
  </si>
  <si>
    <t>Разом доходів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</si>
  <si>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</si>
  <si>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41037300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</si>
  <si>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</si>
  <si>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</si>
  <si>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</si>
  <si>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</si>
  <si>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Збір за забруднення навколишнього природного середовища  </t>
  </si>
  <si>
    <t>19050000</t>
  </si>
  <si>
    <t>Екологічний податок </t>
  </si>
  <si>
    <t>19010000</t>
  </si>
  <si>
    <t>тис. гривень</t>
  </si>
  <si>
    <t>*</t>
  </si>
  <si>
    <t>Доходи обласного бюджету</t>
  </si>
  <si>
    <t>План на рік з урахуванням змін</t>
  </si>
  <si>
    <t>Податки на доходи, податки на прибуток, податки на збільшення ринкової вартості</t>
  </si>
  <si>
    <t>% виконання за вказаний період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</si>
  <si>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</si>
  <si>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</si>
  <si>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</si>
  <si>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надання державної підтримки особам з особливими освітніми потребами</t>
  </si>
  <si>
    <r>
      <t>Субвенція з державного бюджету місцевим бюджетам на реалізацію інфраструктурних проєктів та розвиток об</t>
    </r>
    <r>
      <rPr>
        <sz val="14"/>
        <color theme="1"/>
        <rFont val="Calibri"/>
        <family val="2"/>
        <charset val="204"/>
      </rPr>
      <t>’</t>
    </r>
    <r>
      <rPr>
        <sz val="14"/>
        <color theme="1"/>
        <rFont val="Times New Roman"/>
        <family val="1"/>
        <charset val="204"/>
      </rPr>
      <t>єктів соціально-культурної сфери</t>
    </r>
  </si>
  <si>
    <t>Податки на власність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</si>
  <si>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</si>
  <si>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</si>
  <si>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</si>
  <si>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</si>
  <si>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</si>
  <si>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Податок з власників транспортних засобів та інших самохідних машин і механізмів  </t>
  </si>
  <si>
    <t>12020000</t>
  </si>
  <si>
    <t>19000000</t>
  </si>
  <si>
    <t>Інші податки та збори 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</si>
  <si>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</si>
  <si>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</si>
  <si>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 xml:space="preserve">Плата за використання інших природних ресурсів  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</si>
  <si>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</si>
  <si>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Інформація про надходження до загального фонду 
обласного бюджету Тернопільської області станом на 01.11.2021</t>
  </si>
  <si>
    <t>Факт на 01.11.2021</t>
  </si>
  <si>
    <t>Інформація про надходження до спеціального фонду обласного бюджету Тернопільської області станом на 01.11.2021</t>
  </si>
  <si>
    <t xml:space="preserve">Планові показники за власними надходженнями бюджетних установ станом на 01.10.2021 (дані звіту казначейства)  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</si>
  <si>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</si>
  <si>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пам`яток культурної спадщини, що перебувають у комунальній власності</t>
  </si>
  <si>
    <t>Субвенція з місцевого бюджету на реалізацію програми “Спроможна школа для кращих результатів”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</si>
</sst>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</cellStyleXfs>
  <cellXfs count="57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16" fillId="0" borderId="0" xfId="0" applyFont="1" applyAlignment="1">
      <alignment wrapText="1"/>
    </xf>
    <xf numFmtId="0" fontId="16" fillId="0" borderId="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_Доходи" xfId="2"/>
    <cellStyle name="Normalny 2 2" xfId="3"/>
    <cellStyle name="Звичайний 2" xfId="1"/>
    <cellStyle name="Звичайний 2 2" xfId="4"/>
    <cellStyle name="Обычный" xfId="0" builtinId="0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B47" workbookViewId="0">
      <selection activeCell="I7" sqref="I7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  <col min="8" max="8" width="13" customWidth="1"/>
  </cols>
  <sheetData>
    <row r="1" spans="1:8" ht="18.75" x14ac:dyDescent="0.3">
      <c r="B1" s="12"/>
      <c r="C1" s="13"/>
      <c r="D1" s="14"/>
      <c r="E1" s="14"/>
      <c r="F1" s="14"/>
    </row>
    <row r="2" spans="1:8" ht="18.75" x14ac:dyDescent="0.3">
      <c r="B2" s="15"/>
      <c r="C2" s="16"/>
      <c r="D2" s="17"/>
      <c r="E2" s="17"/>
      <c r="F2" s="17"/>
    </row>
    <row r="3" spans="1:8" ht="61.5" customHeight="1" x14ac:dyDescent="0.35">
      <c r="B3" s="53" t="s">
        <v>95</v>
      </c>
      <c r="C3" s="53"/>
      <c r="D3" s="53"/>
      <c r="E3" s="53"/>
      <c r="F3" s="53"/>
    </row>
    <row r="4" spans="1:8" ht="27" x14ac:dyDescent="0.35">
      <c r="B4" s="31"/>
      <c r="C4" s="31"/>
      <c r="D4" s="31"/>
      <c r="E4" s="31"/>
      <c r="F4" s="31"/>
    </row>
    <row r="5" spans="1:8" ht="18.75" x14ac:dyDescent="0.3">
      <c r="B5" s="15"/>
      <c r="C5" s="15"/>
      <c r="D5" s="15"/>
      <c r="E5" s="15"/>
      <c r="F5" s="15"/>
    </row>
    <row r="6" spans="1:8" ht="20.25" x14ac:dyDescent="0.3">
      <c r="B6" s="12"/>
      <c r="C6" s="13"/>
      <c r="D6" s="14"/>
      <c r="E6" s="14"/>
      <c r="F6" s="34" t="s">
        <v>70</v>
      </c>
    </row>
    <row r="7" spans="1:8" ht="70.5" customHeight="1" x14ac:dyDescent="0.25">
      <c r="A7" s="3"/>
      <c r="B7" s="32" t="s">
        <v>0</v>
      </c>
      <c r="C7" s="33" t="s">
        <v>72</v>
      </c>
      <c r="D7" s="33" t="s">
        <v>73</v>
      </c>
      <c r="E7" s="33" t="s">
        <v>96</v>
      </c>
      <c r="F7" s="33" t="s">
        <v>75</v>
      </c>
    </row>
    <row r="8" spans="1:8" s="37" customFormat="1" ht="21" x14ac:dyDescent="0.35">
      <c r="A8" s="35">
        <v>1</v>
      </c>
      <c r="B8" s="32" t="s">
        <v>1</v>
      </c>
      <c r="C8" s="36" t="s">
        <v>2</v>
      </c>
      <c r="D8" s="23">
        <f>D9+D12</f>
        <v>802000</v>
      </c>
      <c r="E8" s="23">
        <f>E9+E12</f>
        <v>689843.10754999996</v>
      </c>
      <c r="F8" s="24">
        <f>E8/D8*100</f>
        <v>86.015350068578542</v>
      </c>
      <c r="H8" s="52"/>
    </row>
    <row r="9" spans="1:8" s="37" customFormat="1" ht="56.25" x14ac:dyDescent="0.35">
      <c r="A9" s="35"/>
      <c r="B9" s="42">
        <v>11000000</v>
      </c>
      <c r="C9" s="19" t="s">
        <v>74</v>
      </c>
      <c r="D9" s="23">
        <f>D10+D11</f>
        <v>794700</v>
      </c>
      <c r="E9" s="23">
        <f>E10+E11</f>
        <v>683834.60545999999</v>
      </c>
      <c r="F9" s="24">
        <f>E9/D9*100</f>
        <v>86.049402977224105</v>
      </c>
      <c r="H9" s="52"/>
    </row>
    <row r="10" spans="1:8" ht="21" x14ac:dyDescent="0.25">
      <c r="A10" s="4">
        <v>1</v>
      </c>
      <c r="B10" s="43" t="s">
        <v>3</v>
      </c>
      <c r="C10" s="21" t="s">
        <v>4</v>
      </c>
      <c r="D10" s="25">
        <v>745300</v>
      </c>
      <c r="E10" s="25">
        <v>629669.65400999994</v>
      </c>
      <c r="F10" s="25">
        <f t="shared" ref="F10:F53" si="0">E10/D10*100</f>
        <v>84.485395680933834</v>
      </c>
      <c r="H10" s="52"/>
    </row>
    <row r="11" spans="1:8" ht="21" x14ac:dyDescent="0.25">
      <c r="A11" s="4">
        <v>1</v>
      </c>
      <c r="B11" s="43" t="s">
        <v>5</v>
      </c>
      <c r="C11" s="21" t="s">
        <v>6</v>
      </c>
      <c r="D11" s="25">
        <v>49400</v>
      </c>
      <c r="E11" s="25">
        <v>54164.95145</v>
      </c>
      <c r="F11" s="25">
        <f t="shared" si="0"/>
        <v>109.64565070850203</v>
      </c>
      <c r="H11" s="52"/>
    </row>
    <row r="12" spans="1:8" ht="56.25" x14ac:dyDescent="0.25">
      <c r="A12" s="4">
        <v>1</v>
      </c>
      <c r="B12" s="44" t="s">
        <v>7</v>
      </c>
      <c r="C12" s="28" t="s">
        <v>8</v>
      </c>
      <c r="D12" s="24">
        <f>D13+D14+D15</f>
        <v>7300</v>
      </c>
      <c r="E12" s="24">
        <f>E13+E14+E15</f>
        <v>6008.502089999999</v>
      </c>
      <c r="F12" s="24">
        <f t="shared" si="0"/>
        <v>82.308247808219164</v>
      </c>
      <c r="H12" s="52"/>
    </row>
    <row r="13" spans="1:8" ht="37.5" x14ac:dyDescent="0.25">
      <c r="A13" s="4">
        <v>1</v>
      </c>
      <c r="B13" s="43" t="s">
        <v>9</v>
      </c>
      <c r="C13" s="21" t="s">
        <v>10</v>
      </c>
      <c r="D13" s="25">
        <v>3400</v>
      </c>
      <c r="E13" s="25">
        <v>3020.2920299999996</v>
      </c>
      <c r="F13" s="25">
        <f t="shared" si="0"/>
        <v>88.832118529411758</v>
      </c>
      <c r="H13" s="52"/>
    </row>
    <row r="14" spans="1:8" ht="37.5" x14ac:dyDescent="0.25">
      <c r="A14" s="4">
        <v>1</v>
      </c>
      <c r="B14" s="43" t="s">
        <v>11</v>
      </c>
      <c r="C14" s="21" t="s">
        <v>12</v>
      </c>
      <c r="D14" s="25">
        <v>3900</v>
      </c>
      <c r="E14" s="25">
        <v>2986.52511</v>
      </c>
      <c r="F14" s="25">
        <f t="shared" si="0"/>
        <v>76.57756692307693</v>
      </c>
      <c r="H14" s="52"/>
    </row>
    <row r="15" spans="1:8" ht="36.75" customHeight="1" x14ac:dyDescent="0.3">
      <c r="A15" s="4"/>
      <c r="B15" s="43">
        <v>13070000</v>
      </c>
      <c r="C15" s="48" t="s">
        <v>93</v>
      </c>
      <c r="D15" s="25">
        <v>0</v>
      </c>
      <c r="E15" s="25">
        <v>1.6849499999999999</v>
      </c>
      <c r="F15" s="25"/>
      <c r="H15" s="52"/>
    </row>
    <row r="16" spans="1:8" s="37" customFormat="1" ht="21" x14ac:dyDescent="0.35">
      <c r="A16" s="35">
        <v>1</v>
      </c>
      <c r="B16" s="32" t="s">
        <v>13</v>
      </c>
      <c r="C16" s="36" t="s">
        <v>14</v>
      </c>
      <c r="D16" s="23">
        <f>D17+D21+D25</f>
        <v>21700</v>
      </c>
      <c r="E16" s="23">
        <f>E17+E21+E25</f>
        <v>21562.916280000001</v>
      </c>
      <c r="F16" s="24">
        <f t="shared" si="0"/>
        <v>99.368277788018446</v>
      </c>
      <c r="H16" s="52"/>
    </row>
    <row r="17" spans="1:8" s="22" customFormat="1" ht="37.5" x14ac:dyDescent="0.25">
      <c r="A17" s="5">
        <v>1</v>
      </c>
      <c r="B17" s="42" t="s">
        <v>15</v>
      </c>
      <c r="C17" s="19" t="s">
        <v>16</v>
      </c>
      <c r="D17" s="23">
        <f>D18+D19+D20</f>
        <v>540</v>
      </c>
      <c r="E17" s="23">
        <f>E18+E19+E20</f>
        <v>2767.7073500000001</v>
      </c>
      <c r="F17" s="24">
        <f t="shared" si="0"/>
        <v>512.53839814814819</v>
      </c>
      <c r="H17" s="52"/>
    </row>
    <row r="18" spans="1:8" ht="131.25" x14ac:dyDescent="0.25">
      <c r="A18" s="4">
        <v>1</v>
      </c>
      <c r="B18" s="45" t="s">
        <v>17</v>
      </c>
      <c r="C18" s="18" t="s">
        <v>18</v>
      </c>
      <c r="D18" s="26">
        <v>240</v>
      </c>
      <c r="E18" s="26">
        <v>817.96468000000004</v>
      </c>
      <c r="F18" s="25">
        <f t="shared" si="0"/>
        <v>340.81861666666668</v>
      </c>
      <c r="H18" s="52"/>
    </row>
    <row r="19" spans="1:8" ht="37.5" x14ac:dyDescent="0.25">
      <c r="A19" s="4">
        <v>1</v>
      </c>
      <c r="B19" s="45" t="s">
        <v>19</v>
      </c>
      <c r="C19" s="18" t="s">
        <v>20</v>
      </c>
      <c r="D19" s="26">
        <v>0</v>
      </c>
      <c r="E19" s="26">
        <v>1404.1402499999999</v>
      </c>
      <c r="F19" s="25"/>
      <c r="H19" s="52"/>
    </row>
    <row r="20" spans="1:8" ht="21" x14ac:dyDescent="0.25">
      <c r="A20" s="4">
        <v>1</v>
      </c>
      <c r="B20" s="45" t="s">
        <v>21</v>
      </c>
      <c r="C20" s="18" t="s">
        <v>22</v>
      </c>
      <c r="D20" s="26">
        <v>300</v>
      </c>
      <c r="E20" s="26">
        <v>545.60242000000005</v>
      </c>
      <c r="F20" s="25">
        <f t="shared" si="0"/>
        <v>181.86747333333335</v>
      </c>
      <c r="H20" s="52"/>
    </row>
    <row r="21" spans="1:8" s="22" customFormat="1" ht="56.25" x14ac:dyDescent="0.25">
      <c r="A21" s="5">
        <v>1</v>
      </c>
      <c r="B21" s="42" t="s">
        <v>23</v>
      </c>
      <c r="C21" s="19" t="s">
        <v>24</v>
      </c>
      <c r="D21" s="23">
        <f>D22+D23+D24</f>
        <v>20730</v>
      </c>
      <c r="E21" s="23">
        <f>E22+E23+E24</f>
        <v>18425.942750000002</v>
      </c>
      <c r="F21" s="24">
        <f t="shared" si="0"/>
        <v>88.885396767969141</v>
      </c>
      <c r="H21" s="52"/>
    </row>
    <row r="22" spans="1:8" ht="37.5" x14ac:dyDescent="0.25">
      <c r="A22" s="4">
        <v>1</v>
      </c>
      <c r="B22" s="45" t="s">
        <v>25</v>
      </c>
      <c r="C22" s="18" t="s">
        <v>26</v>
      </c>
      <c r="D22" s="26">
        <v>20000</v>
      </c>
      <c r="E22" s="26">
        <v>18022.650080000003</v>
      </c>
      <c r="F22" s="25">
        <f t="shared" si="0"/>
        <v>90.113250400000013</v>
      </c>
      <c r="H22" s="52"/>
    </row>
    <row r="23" spans="1:8" ht="75" x14ac:dyDescent="0.25">
      <c r="A23" s="4">
        <v>1</v>
      </c>
      <c r="B23" s="45" t="s">
        <v>27</v>
      </c>
      <c r="C23" s="18" t="s">
        <v>28</v>
      </c>
      <c r="D23" s="26">
        <v>350</v>
      </c>
      <c r="E23" s="26">
        <v>201.32391000000001</v>
      </c>
      <c r="F23" s="25">
        <f t="shared" si="0"/>
        <v>57.52111714285715</v>
      </c>
      <c r="H23" s="52"/>
    </row>
    <row r="24" spans="1:8" ht="150" x14ac:dyDescent="0.25">
      <c r="A24" s="4">
        <v>1</v>
      </c>
      <c r="B24" s="45" t="s">
        <v>29</v>
      </c>
      <c r="C24" s="18" t="s">
        <v>30</v>
      </c>
      <c r="D24" s="26">
        <v>380</v>
      </c>
      <c r="E24" s="26">
        <v>201.96876</v>
      </c>
      <c r="F24" s="25">
        <f t="shared" si="0"/>
        <v>53.149673684210526</v>
      </c>
      <c r="H24" s="52"/>
    </row>
    <row r="25" spans="1:8" s="22" customFormat="1" ht="21" x14ac:dyDescent="0.25">
      <c r="A25" s="5">
        <v>1</v>
      </c>
      <c r="B25" s="42" t="s">
        <v>31</v>
      </c>
      <c r="C25" s="19" t="s">
        <v>32</v>
      </c>
      <c r="D25" s="23">
        <v>430</v>
      </c>
      <c r="E25" s="23">
        <v>369.26618000000002</v>
      </c>
      <c r="F25" s="24">
        <f t="shared" si="0"/>
        <v>85.875855813953493</v>
      </c>
      <c r="H25" s="52"/>
    </row>
    <row r="26" spans="1:8" s="37" customFormat="1" ht="21" x14ac:dyDescent="0.35">
      <c r="A26" s="35"/>
      <c r="B26" s="32"/>
      <c r="C26" s="36" t="s">
        <v>59</v>
      </c>
      <c r="D26" s="23">
        <f>D8+D16</f>
        <v>823700</v>
      </c>
      <c r="E26" s="23">
        <f>E8+E16</f>
        <v>711406.02382999996</v>
      </c>
      <c r="F26" s="24">
        <f t="shared" si="0"/>
        <v>86.36712684593904</v>
      </c>
      <c r="H26" s="52"/>
    </row>
    <row r="27" spans="1:8" s="37" customFormat="1" ht="21" x14ac:dyDescent="0.35">
      <c r="A27" s="35">
        <v>1</v>
      </c>
      <c r="B27" s="32" t="s">
        <v>33</v>
      </c>
      <c r="C27" s="36" t="s">
        <v>34</v>
      </c>
      <c r="D27" s="23">
        <f>D29+D32+D48</f>
        <v>1001411.4108000001</v>
      </c>
      <c r="E27" s="23">
        <f>E29+E32+E48</f>
        <v>837939.41739999992</v>
      </c>
      <c r="F27" s="24">
        <f t="shared" si="0"/>
        <v>83.675840754659774</v>
      </c>
      <c r="H27" s="52"/>
    </row>
    <row r="28" spans="1:8" ht="21" hidden="1" x14ac:dyDescent="0.25">
      <c r="A28" s="4">
        <v>1</v>
      </c>
      <c r="B28" s="45" t="s">
        <v>35</v>
      </c>
      <c r="C28" s="18" t="s">
        <v>36</v>
      </c>
      <c r="D28" s="26">
        <v>768532.88100000005</v>
      </c>
      <c r="E28" s="26">
        <v>174277.1</v>
      </c>
      <c r="F28" s="25">
        <f t="shared" si="0"/>
        <v>22.676596448708093</v>
      </c>
      <c r="H28" s="52"/>
    </row>
    <row r="29" spans="1:8" s="22" customFormat="1" ht="37.5" x14ac:dyDescent="0.25">
      <c r="A29" s="5">
        <v>1</v>
      </c>
      <c r="B29" s="42" t="s">
        <v>37</v>
      </c>
      <c r="C29" s="19" t="s">
        <v>38</v>
      </c>
      <c r="D29" s="23">
        <f>D30+D31</f>
        <v>403607.80000000005</v>
      </c>
      <c r="E29" s="23">
        <f>E30+E31</f>
        <v>336340</v>
      </c>
      <c r="F29" s="24">
        <f t="shared" si="0"/>
        <v>83.333374627546831</v>
      </c>
      <c r="H29" s="52"/>
    </row>
    <row r="30" spans="1:8" ht="21" x14ac:dyDescent="0.25">
      <c r="A30" s="4">
        <v>0</v>
      </c>
      <c r="B30" s="45" t="s">
        <v>39</v>
      </c>
      <c r="C30" s="18" t="s">
        <v>40</v>
      </c>
      <c r="D30" s="26">
        <v>180558.6</v>
      </c>
      <c r="E30" s="26">
        <v>150466</v>
      </c>
      <c r="F30" s="25">
        <f t="shared" si="0"/>
        <v>83.333610251740993</v>
      </c>
      <c r="H30" s="52"/>
    </row>
    <row r="31" spans="1:8" ht="93.75" x14ac:dyDescent="0.25">
      <c r="A31" s="4">
        <v>0</v>
      </c>
      <c r="B31" s="45" t="s">
        <v>41</v>
      </c>
      <c r="C31" s="18" t="s">
        <v>42</v>
      </c>
      <c r="D31" s="26">
        <v>223049.2</v>
      </c>
      <c r="E31" s="26">
        <v>185874</v>
      </c>
      <c r="F31" s="25">
        <f t="shared" si="0"/>
        <v>83.333183889473702</v>
      </c>
      <c r="H31" s="52"/>
    </row>
    <row r="32" spans="1:8" s="22" customFormat="1" ht="37.5" x14ac:dyDescent="0.25">
      <c r="A32" s="5">
        <v>1</v>
      </c>
      <c r="B32" s="42" t="s">
        <v>43</v>
      </c>
      <c r="C32" s="19" t="s">
        <v>44</v>
      </c>
      <c r="D32" s="23">
        <f>SUM(D33:D47)</f>
        <v>519580.723</v>
      </c>
      <c r="E32" s="23">
        <f>SUM(E33:E47)</f>
        <v>442026.42300000001</v>
      </c>
      <c r="F32" s="24">
        <f t="shared" si="0"/>
        <v>85.073676415050528</v>
      </c>
      <c r="H32" s="52"/>
    </row>
    <row r="33" spans="1:8" s="22" customFormat="1" ht="316.5" customHeight="1" x14ac:dyDescent="0.3">
      <c r="A33" s="5"/>
      <c r="B33" s="45">
        <v>41031300</v>
      </c>
      <c r="C33" s="48" t="s">
        <v>85</v>
      </c>
      <c r="D33" s="26">
        <v>620.447</v>
      </c>
      <c r="E33" s="26">
        <v>620.447</v>
      </c>
      <c r="F33" s="25">
        <f t="shared" si="0"/>
        <v>100</v>
      </c>
      <c r="H33" s="52"/>
    </row>
    <row r="34" spans="1:8" s="22" customFormat="1" ht="75" x14ac:dyDescent="0.25">
      <c r="A34" s="5"/>
      <c r="B34" s="45">
        <v>41032300</v>
      </c>
      <c r="C34" s="18" t="s">
        <v>80</v>
      </c>
      <c r="D34" s="26">
        <v>61000</v>
      </c>
      <c r="E34" s="26">
        <v>61000</v>
      </c>
      <c r="F34" s="25">
        <f t="shared" si="0"/>
        <v>100</v>
      </c>
      <c r="H34" s="52"/>
    </row>
    <row r="35" spans="1:8" ht="75.75" thickBot="1" x14ac:dyDescent="0.3">
      <c r="A35" s="4">
        <v>0</v>
      </c>
      <c r="B35" s="45" t="s">
        <v>45</v>
      </c>
      <c r="C35" s="18" t="s">
        <v>46</v>
      </c>
      <c r="D35" s="26">
        <v>111288.5</v>
      </c>
      <c r="E35" s="26">
        <v>100670.1</v>
      </c>
      <c r="F35" s="25">
        <f t="shared" si="0"/>
        <v>90.458672728988176</v>
      </c>
      <c r="H35" s="52"/>
    </row>
    <row r="36" spans="1:8" ht="78" customHeight="1" thickBot="1" x14ac:dyDescent="0.3">
      <c r="A36" s="4"/>
      <c r="B36" s="45">
        <v>41033800</v>
      </c>
      <c r="C36" s="49" t="s">
        <v>92</v>
      </c>
      <c r="D36" s="26">
        <v>214.2</v>
      </c>
      <c r="E36" s="26">
        <v>71.400000000000006</v>
      </c>
      <c r="F36" s="25">
        <f t="shared" si="0"/>
        <v>33.333333333333336</v>
      </c>
      <c r="H36" s="52"/>
    </row>
    <row r="37" spans="1:8" ht="37.5" x14ac:dyDescent="0.25">
      <c r="A37" s="4">
        <v>0</v>
      </c>
      <c r="B37" s="45" t="s">
        <v>47</v>
      </c>
      <c r="C37" s="18" t="s">
        <v>48</v>
      </c>
      <c r="D37" s="26">
        <v>209421.7</v>
      </c>
      <c r="E37" s="26">
        <v>171662.4</v>
      </c>
      <c r="F37" s="25">
        <f t="shared" si="0"/>
        <v>81.969729020440568</v>
      </c>
      <c r="H37" s="52"/>
    </row>
    <row r="38" spans="1:8" ht="150" x14ac:dyDescent="0.25">
      <c r="A38" s="4">
        <v>0</v>
      </c>
      <c r="B38" s="45" t="s">
        <v>49</v>
      </c>
      <c r="C38" s="18" t="s">
        <v>77</v>
      </c>
      <c r="D38" s="26">
        <v>12677</v>
      </c>
      <c r="E38" s="26">
        <v>7208.4</v>
      </c>
      <c r="F38" s="25">
        <f t="shared" si="0"/>
        <v>56.862033604165021</v>
      </c>
      <c r="H38" s="52"/>
    </row>
    <row r="39" spans="1:8" ht="75" x14ac:dyDescent="0.25">
      <c r="A39" s="4"/>
      <c r="B39" s="45">
        <v>41034500</v>
      </c>
      <c r="C39" s="46" t="s">
        <v>78</v>
      </c>
      <c r="D39" s="26">
        <v>16200</v>
      </c>
      <c r="E39" s="26">
        <v>13870</v>
      </c>
      <c r="F39" s="25">
        <f t="shared" si="0"/>
        <v>85.617283950617278</v>
      </c>
      <c r="H39" s="52"/>
    </row>
    <row r="40" spans="1:8" ht="74.25" customHeight="1" x14ac:dyDescent="0.3">
      <c r="A40" s="4"/>
      <c r="B40" s="45">
        <v>41035300</v>
      </c>
      <c r="C40" s="48" t="s">
        <v>94</v>
      </c>
      <c r="D40" s="26">
        <v>1567.4</v>
      </c>
      <c r="E40" s="26">
        <v>1102.5</v>
      </c>
      <c r="F40" s="25"/>
      <c r="H40" s="52"/>
    </row>
    <row r="41" spans="1:8" ht="75" x14ac:dyDescent="0.25">
      <c r="A41" s="4">
        <v>0</v>
      </c>
      <c r="B41" s="45" t="s">
        <v>50</v>
      </c>
      <c r="C41" s="18" t="s">
        <v>79</v>
      </c>
      <c r="D41" s="26">
        <v>13169.8</v>
      </c>
      <c r="E41" s="26">
        <v>8585.6</v>
      </c>
      <c r="F41" s="25">
        <f t="shared" si="0"/>
        <v>65.191574663244694</v>
      </c>
      <c r="H41" s="52"/>
    </row>
    <row r="42" spans="1:8" ht="135" customHeight="1" x14ac:dyDescent="0.25">
      <c r="A42" s="4"/>
      <c r="B42" s="45">
        <v>41035900</v>
      </c>
      <c r="C42" s="46" t="s">
        <v>76</v>
      </c>
      <c r="D42" s="26">
        <v>26882.7</v>
      </c>
      <c r="E42" s="26">
        <v>11393.9</v>
      </c>
      <c r="F42" s="25">
        <f t="shared" si="0"/>
        <v>42.383763535656762</v>
      </c>
      <c r="H42" s="52"/>
    </row>
    <row r="43" spans="1:8" ht="354.75" customHeight="1" x14ac:dyDescent="0.3">
      <c r="A43" s="4"/>
      <c r="B43" s="45">
        <v>41036100</v>
      </c>
      <c r="C43" s="48" t="s">
        <v>82</v>
      </c>
      <c r="D43" s="26">
        <v>1970.298</v>
      </c>
      <c r="E43" s="26">
        <v>1970.298</v>
      </c>
      <c r="F43" s="25">
        <f t="shared" si="0"/>
        <v>100</v>
      </c>
      <c r="H43" s="52"/>
    </row>
    <row r="44" spans="1:8" ht="336.75" customHeight="1" thickBot="1" x14ac:dyDescent="0.35">
      <c r="A44" s="4"/>
      <c r="B44" s="45">
        <v>41036400</v>
      </c>
      <c r="C44" s="48" t="s">
        <v>83</v>
      </c>
      <c r="D44" s="26">
        <v>3371.7779999999998</v>
      </c>
      <c r="E44" s="26">
        <v>3371.7779999999998</v>
      </c>
      <c r="F44" s="25">
        <f t="shared" si="0"/>
        <v>100</v>
      </c>
      <c r="H44" s="52"/>
    </row>
    <row r="45" spans="1:8" ht="81" customHeight="1" thickBot="1" x14ac:dyDescent="0.3">
      <c r="A45" s="4"/>
      <c r="B45" s="45">
        <v>4103700</v>
      </c>
      <c r="C45" s="49" t="s">
        <v>91</v>
      </c>
      <c r="D45" s="26">
        <v>1552.8</v>
      </c>
      <c r="E45" s="26">
        <v>855.5</v>
      </c>
      <c r="F45" s="25">
        <f t="shared" si="0"/>
        <v>55.094023699124165</v>
      </c>
      <c r="H45" s="52"/>
    </row>
    <row r="46" spans="1:8" ht="77.25" customHeight="1" thickBot="1" x14ac:dyDescent="0.3">
      <c r="A46" s="4"/>
      <c r="B46" s="45">
        <v>41037200</v>
      </c>
      <c r="C46" s="49" t="s">
        <v>84</v>
      </c>
      <c r="D46" s="26">
        <v>52313.3</v>
      </c>
      <c r="E46" s="26">
        <v>52313.3</v>
      </c>
      <c r="F46" s="25">
        <f t="shared" si="0"/>
        <v>100</v>
      </c>
      <c r="H46" s="52"/>
    </row>
    <row r="47" spans="1:8" ht="112.5" x14ac:dyDescent="0.25">
      <c r="A47" s="4"/>
      <c r="B47" s="45" t="s">
        <v>99</v>
      </c>
      <c r="C47" s="50" t="s">
        <v>100</v>
      </c>
      <c r="D47" s="26">
        <v>7330.8</v>
      </c>
      <c r="E47" s="26">
        <v>7330.8</v>
      </c>
      <c r="F47" s="25">
        <f t="shared" si="0"/>
        <v>100</v>
      </c>
      <c r="H47" s="52"/>
    </row>
    <row r="48" spans="1:8" s="22" customFormat="1" ht="38.25" thickBot="1" x14ac:dyDescent="0.3">
      <c r="A48" s="5">
        <v>1</v>
      </c>
      <c r="B48" s="42" t="s">
        <v>51</v>
      </c>
      <c r="C48" s="19" t="s">
        <v>52</v>
      </c>
      <c r="D48" s="23">
        <f>D50+D51+D49+D52</f>
        <v>78222.887799999997</v>
      </c>
      <c r="E48" s="23">
        <f>E50+E51+E49+E52</f>
        <v>59572.994400000003</v>
      </c>
      <c r="F48" s="24">
        <f t="shared" si="0"/>
        <v>76.15800959984503</v>
      </c>
      <c r="H48" s="52"/>
    </row>
    <row r="49" spans="1:8" s="22" customFormat="1" ht="94.5" thickBot="1" x14ac:dyDescent="0.3">
      <c r="A49" s="5"/>
      <c r="B49" s="45">
        <v>41052300</v>
      </c>
      <c r="C49" s="49" t="s">
        <v>86</v>
      </c>
      <c r="D49" s="26">
        <v>9520</v>
      </c>
      <c r="E49" s="26">
        <v>5953</v>
      </c>
      <c r="F49" s="25">
        <f t="shared" si="0"/>
        <v>62.531512605042018</v>
      </c>
      <c r="H49" s="52"/>
    </row>
    <row r="50" spans="1:8" ht="37.5" x14ac:dyDescent="0.25">
      <c r="A50" s="4">
        <v>0</v>
      </c>
      <c r="B50" s="45" t="s">
        <v>53</v>
      </c>
      <c r="C50" s="18" t="s">
        <v>54</v>
      </c>
      <c r="D50" s="26">
        <v>16776.324800000002</v>
      </c>
      <c r="E50" s="26">
        <v>15727.709800000001</v>
      </c>
      <c r="F50" s="25">
        <f t="shared" si="0"/>
        <v>93.749435514028661</v>
      </c>
      <c r="H50" s="52"/>
    </row>
    <row r="51" spans="1:8" ht="21" x14ac:dyDescent="0.25">
      <c r="A51" s="4">
        <v>0</v>
      </c>
      <c r="B51" s="45" t="s">
        <v>55</v>
      </c>
      <c r="C51" s="18" t="s">
        <v>56</v>
      </c>
      <c r="D51" s="26">
        <v>32215.062999999998</v>
      </c>
      <c r="E51" s="26">
        <v>30986.384600000001</v>
      </c>
      <c r="F51" s="25">
        <f t="shared" si="0"/>
        <v>96.186012735719316</v>
      </c>
      <c r="H51" s="52"/>
    </row>
    <row r="52" spans="1:8" ht="93.75" x14ac:dyDescent="0.25">
      <c r="A52" s="4"/>
      <c r="B52" s="45">
        <v>41054900</v>
      </c>
      <c r="C52" s="18" t="s">
        <v>101</v>
      </c>
      <c r="D52" s="26">
        <v>19711.5</v>
      </c>
      <c r="E52" s="26">
        <v>6905.9</v>
      </c>
      <c r="F52" s="25">
        <f t="shared" si="0"/>
        <v>35.034878116835351</v>
      </c>
      <c r="H52" s="52"/>
    </row>
    <row r="53" spans="1:8" s="37" customFormat="1" ht="18.75" customHeight="1" x14ac:dyDescent="0.35">
      <c r="A53" s="35">
        <v>1</v>
      </c>
      <c r="B53" s="32" t="s">
        <v>57</v>
      </c>
      <c r="C53" s="36" t="s">
        <v>58</v>
      </c>
      <c r="D53" s="23">
        <f>D26+D27</f>
        <v>1825111.4108000002</v>
      </c>
      <c r="E53" s="23">
        <f>E26+E27</f>
        <v>1549345.44123</v>
      </c>
      <c r="F53" s="24">
        <f t="shared" si="0"/>
        <v>84.890458306371343</v>
      </c>
      <c r="H53" s="52"/>
    </row>
  </sheetData>
  <mergeCells count="1">
    <mergeCell ref="B3:F3"/>
  </mergeCells>
  <pageMargins left="0.32" right="0.33" top="0.39370078740157499" bottom="0.39370078740157499" header="0" footer="0"/>
  <pageSetup paperSize="9" scale="51" fitToHeight="7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6" workbookViewId="0">
      <selection activeCell="H22" sqref="H22"/>
    </sheetView>
  </sheetViews>
  <sheetFormatPr defaultRowHeight="15" x14ac:dyDescent="0.25"/>
  <cols>
    <col min="1" max="1" width="14" bestFit="1" customWidth="1"/>
    <col min="2" max="2" width="51.28515625" customWidth="1"/>
    <col min="3" max="3" width="22.85546875" customWidth="1"/>
    <col min="4" max="4" width="17.28515625" customWidth="1"/>
    <col min="5" max="5" width="21.140625" customWidth="1"/>
  </cols>
  <sheetData>
    <row r="1" spans="1:7" x14ac:dyDescent="0.25">
      <c r="A1" s="6"/>
      <c r="B1" s="7"/>
      <c r="C1" s="8"/>
      <c r="D1" s="8"/>
      <c r="E1" s="8"/>
    </row>
    <row r="2" spans="1:7" x14ac:dyDescent="0.25">
      <c r="A2" s="9"/>
      <c r="B2" s="10"/>
      <c r="C2" s="11"/>
      <c r="D2" s="11"/>
      <c r="E2" s="11"/>
    </row>
    <row r="3" spans="1:7" ht="60.75" customHeight="1" x14ac:dyDescent="0.25">
      <c r="A3" s="54" t="s">
        <v>97</v>
      </c>
      <c r="B3" s="54"/>
      <c r="C3" s="54"/>
      <c r="D3" s="54"/>
      <c r="E3" s="54"/>
    </row>
    <row r="4" spans="1:7" x14ac:dyDescent="0.25">
      <c r="A4" s="9"/>
      <c r="B4" s="10"/>
      <c r="C4" s="11"/>
      <c r="D4" s="11"/>
      <c r="E4" s="11"/>
    </row>
    <row r="5" spans="1:7" ht="18.75" x14ac:dyDescent="0.3">
      <c r="A5" s="55"/>
      <c r="B5" s="56"/>
      <c r="C5" s="56"/>
      <c r="D5" s="56"/>
      <c r="E5" s="56"/>
    </row>
    <row r="6" spans="1:7" ht="20.25" x14ac:dyDescent="0.3">
      <c r="A6" s="6"/>
      <c r="B6" s="7"/>
      <c r="C6" s="8"/>
      <c r="D6" s="8"/>
      <c r="E6" s="29" t="s">
        <v>70</v>
      </c>
    </row>
    <row r="7" spans="1:7" ht="60.75" x14ac:dyDescent="0.25">
      <c r="A7" s="40" t="s">
        <v>0</v>
      </c>
      <c r="B7" s="41" t="s">
        <v>72</v>
      </c>
      <c r="C7" s="41" t="s">
        <v>73</v>
      </c>
      <c r="D7" s="41" t="s">
        <v>96</v>
      </c>
      <c r="E7" s="41" t="s">
        <v>75</v>
      </c>
    </row>
    <row r="8" spans="1:7" s="22" customFormat="1" ht="20.25" x14ac:dyDescent="0.25">
      <c r="A8" s="27" t="s">
        <v>1</v>
      </c>
      <c r="B8" s="28" t="s">
        <v>2</v>
      </c>
      <c r="C8" s="24">
        <f>C9+C11</f>
        <v>2695</v>
      </c>
      <c r="D8" s="24">
        <f>D9+D11</f>
        <v>2633.2146300000004</v>
      </c>
      <c r="E8" s="24">
        <f t="shared" ref="E8:E25" si="0">D8/C8*100</f>
        <v>97.707407421150293</v>
      </c>
    </row>
    <row r="9" spans="1:7" s="22" customFormat="1" ht="20.25" x14ac:dyDescent="0.25">
      <c r="A9" s="47">
        <v>12000000</v>
      </c>
      <c r="B9" s="28" t="s">
        <v>81</v>
      </c>
      <c r="C9" s="24">
        <f>C10</f>
        <v>0</v>
      </c>
      <c r="D9" s="24">
        <f>D10</f>
        <v>3.3109999999999999</v>
      </c>
      <c r="E9" s="24"/>
    </row>
    <row r="10" spans="1:7" ht="56.25" x14ac:dyDescent="0.25">
      <c r="A10" s="20" t="s">
        <v>88</v>
      </c>
      <c r="B10" s="21" t="s">
        <v>87</v>
      </c>
      <c r="C10" s="25">
        <v>0</v>
      </c>
      <c r="D10" s="25">
        <v>3.3109999999999999</v>
      </c>
      <c r="E10" s="24"/>
      <c r="G10" s="22"/>
    </row>
    <row r="11" spans="1:7" s="22" customFormat="1" ht="20.25" x14ac:dyDescent="0.25">
      <c r="A11" s="27" t="s">
        <v>89</v>
      </c>
      <c r="B11" s="28" t="s">
        <v>90</v>
      </c>
      <c r="C11" s="24">
        <f>C12+C13</f>
        <v>2695</v>
      </c>
      <c r="D11" s="24">
        <f>D12+D13</f>
        <v>2629.9036300000002</v>
      </c>
      <c r="E11" s="24">
        <f t="shared" si="0"/>
        <v>97.58455027829315</v>
      </c>
    </row>
    <row r="12" spans="1:7" ht="20.25" x14ac:dyDescent="0.25">
      <c r="A12" s="20" t="s">
        <v>69</v>
      </c>
      <c r="B12" s="21" t="s">
        <v>68</v>
      </c>
      <c r="C12" s="25">
        <v>2695</v>
      </c>
      <c r="D12" s="25">
        <v>2629.4696400000003</v>
      </c>
      <c r="E12" s="25">
        <f t="shared" si="0"/>
        <v>97.568446753246761</v>
      </c>
      <c r="G12" s="22"/>
    </row>
    <row r="13" spans="1:7" ht="37.5" x14ac:dyDescent="0.25">
      <c r="A13" s="20" t="s">
        <v>67</v>
      </c>
      <c r="B13" s="21" t="s">
        <v>66</v>
      </c>
      <c r="C13" s="25">
        <v>0</v>
      </c>
      <c r="D13" s="25">
        <v>0.43398999999999999</v>
      </c>
      <c r="E13" s="24"/>
      <c r="G13" s="22"/>
    </row>
    <row r="14" spans="1:7" s="22" customFormat="1" ht="20.25" x14ac:dyDescent="0.25">
      <c r="A14" s="27" t="s">
        <v>13</v>
      </c>
      <c r="B14" s="28" t="s">
        <v>14</v>
      </c>
      <c r="C14" s="24">
        <f>C16+C17+C18</f>
        <v>84415.5</v>
      </c>
      <c r="D14" s="24">
        <f>D16+D17+D18</f>
        <v>120079.43407999998</v>
      </c>
      <c r="E14" s="24">
        <f t="shared" si="0"/>
        <v>142.24808723516412</v>
      </c>
    </row>
    <row r="15" spans="1:7" ht="37.5" hidden="1" x14ac:dyDescent="0.25">
      <c r="A15" s="20" t="s">
        <v>15</v>
      </c>
      <c r="B15" s="21" t="s">
        <v>16</v>
      </c>
      <c r="C15" s="25">
        <v>200</v>
      </c>
      <c r="D15" s="25">
        <v>60.29363</v>
      </c>
      <c r="E15" s="25">
        <f t="shared" si="0"/>
        <v>30.146815</v>
      </c>
      <c r="G15" s="22"/>
    </row>
    <row r="16" spans="1:7" ht="56.25" x14ac:dyDescent="0.25">
      <c r="A16" s="20" t="s">
        <v>65</v>
      </c>
      <c r="B16" s="21" t="s">
        <v>64</v>
      </c>
      <c r="C16" s="25">
        <v>200</v>
      </c>
      <c r="D16" s="25">
        <v>553.69328000000007</v>
      </c>
      <c r="E16" s="25">
        <f t="shared" si="0"/>
        <v>276.84664000000004</v>
      </c>
      <c r="G16" s="22"/>
    </row>
    <row r="17" spans="1:7" s="22" customFormat="1" ht="20.25" x14ac:dyDescent="0.25">
      <c r="A17" s="20" t="s">
        <v>31</v>
      </c>
      <c r="B17" s="21" t="s">
        <v>32</v>
      </c>
      <c r="C17" s="25">
        <v>200</v>
      </c>
      <c r="D17" s="25">
        <v>2318.6968299999999</v>
      </c>
      <c r="E17" s="25">
        <f t="shared" si="0"/>
        <v>1159.3484149999999</v>
      </c>
    </row>
    <row r="18" spans="1:7" s="22" customFormat="1" ht="20.25" x14ac:dyDescent="0.25">
      <c r="A18" s="20" t="s">
        <v>63</v>
      </c>
      <c r="B18" s="21" t="s">
        <v>62</v>
      </c>
      <c r="C18" s="25">
        <v>84015.5</v>
      </c>
      <c r="D18" s="25">
        <v>117207.04396999998</v>
      </c>
      <c r="E18" s="25">
        <f t="shared" si="0"/>
        <v>139.50645294023124</v>
      </c>
    </row>
    <row r="19" spans="1:7" s="37" customFormat="1" ht="27" customHeight="1" x14ac:dyDescent="0.35">
      <c r="A19" s="38"/>
      <c r="B19" s="39" t="s">
        <v>59</v>
      </c>
      <c r="C19" s="24">
        <f>C8+C14</f>
        <v>87110.5</v>
      </c>
      <c r="D19" s="24">
        <f>D8+D14</f>
        <v>122712.64870999998</v>
      </c>
      <c r="E19" s="24">
        <f t="shared" si="0"/>
        <v>140.8701002864178</v>
      </c>
      <c r="G19" s="22"/>
    </row>
    <row r="20" spans="1:7" s="37" customFormat="1" ht="26.25" customHeight="1" x14ac:dyDescent="0.35">
      <c r="A20" s="38" t="s">
        <v>33</v>
      </c>
      <c r="B20" s="39" t="s">
        <v>34</v>
      </c>
      <c r="C20" s="24">
        <f>C21+C22+C23+C24</f>
        <v>581141.38400000008</v>
      </c>
      <c r="D20" s="24">
        <f>D21+D22+D23+D24</f>
        <v>490062.77600000001</v>
      </c>
      <c r="E20" s="24">
        <f t="shared" si="0"/>
        <v>84.32763342835689</v>
      </c>
      <c r="G20" s="22"/>
    </row>
    <row r="21" spans="1:7" s="51" customFormat="1" ht="75" x14ac:dyDescent="0.3">
      <c r="A21" s="20" t="s">
        <v>45</v>
      </c>
      <c r="B21" s="21" t="s">
        <v>46</v>
      </c>
      <c r="C21" s="25">
        <v>5500</v>
      </c>
      <c r="D21" s="25">
        <v>9584.9</v>
      </c>
      <c r="E21" s="25">
        <f t="shared" si="0"/>
        <v>174.27090909090907</v>
      </c>
      <c r="G21" s="22"/>
    </row>
    <row r="22" spans="1:7" ht="136.5" customHeight="1" x14ac:dyDescent="0.25">
      <c r="A22" s="20" t="s">
        <v>61</v>
      </c>
      <c r="B22" s="21" t="s">
        <v>60</v>
      </c>
      <c r="C22" s="25">
        <v>570155.30000000005</v>
      </c>
      <c r="D22" s="25">
        <v>475341.8</v>
      </c>
      <c r="E22" s="25">
        <f t="shared" si="0"/>
        <v>83.370583418237089</v>
      </c>
      <c r="G22" s="22"/>
    </row>
    <row r="23" spans="1:7" ht="37.5" x14ac:dyDescent="0.25">
      <c r="A23" s="20" t="s">
        <v>53</v>
      </c>
      <c r="B23" s="21" t="s">
        <v>54</v>
      </c>
      <c r="C23" s="25">
        <v>2622.875</v>
      </c>
      <c r="D23" s="25">
        <v>2272.875</v>
      </c>
      <c r="E23" s="25">
        <f t="shared" si="0"/>
        <v>86.655864271076581</v>
      </c>
      <c r="G23" s="22"/>
    </row>
    <row r="24" spans="1:7" ht="20.25" x14ac:dyDescent="0.25">
      <c r="A24" s="20" t="s">
        <v>55</v>
      </c>
      <c r="B24" s="21" t="s">
        <v>56</v>
      </c>
      <c r="C24" s="25">
        <v>2863.2089999999998</v>
      </c>
      <c r="D24" s="25">
        <v>2863.201</v>
      </c>
      <c r="E24" s="25">
        <f t="shared" si="0"/>
        <v>99.999720593222506</v>
      </c>
      <c r="G24" s="22"/>
    </row>
    <row r="25" spans="1:7" s="37" customFormat="1" ht="21" x14ac:dyDescent="0.35">
      <c r="A25" s="38" t="s">
        <v>57</v>
      </c>
      <c r="B25" s="39" t="s">
        <v>58</v>
      </c>
      <c r="C25" s="24">
        <f>C19+C20</f>
        <v>668251.88400000008</v>
      </c>
      <c r="D25" s="24">
        <f>D19+D20</f>
        <v>612775.42470999993</v>
      </c>
      <c r="E25" s="24">
        <f t="shared" si="0"/>
        <v>91.698271173149408</v>
      </c>
      <c r="G25" s="22"/>
    </row>
    <row r="27" spans="1:7" ht="18.75" x14ac:dyDescent="0.3">
      <c r="A27" s="30" t="s">
        <v>71</v>
      </c>
      <c r="B27" s="12" t="s">
        <v>98</v>
      </c>
      <c r="C27" s="12"/>
      <c r="D27" s="12"/>
      <c r="E27" s="12"/>
      <c r="F27" s="12"/>
    </row>
  </sheetData>
  <mergeCells count="2">
    <mergeCell ref="A3:E3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 01.11.2021</vt:lpstr>
      <vt:lpstr>Спеціальний фонд 01.11.2021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Баранець Ярослав Володимирович</cp:lastModifiedBy>
  <dcterms:created xsi:type="dcterms:W3CDTF">2021-04-02T06:15:15Z</dcterms:created>
  <dcterms:modified xsi:type="dcterms:W3CDTF">2021-11-04T14:46:50Z</dcterms:modified>
</cp:coreProperties>
</file>