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1"/>
  </bookViews>
  <sheets>
    <sheet name="Загальний фонд 01.08.2022" sheetId="1" r:id="rId1"/>
    <sheet name="Спеціальний фонд 01.08.2022" sheetId="2" r:id="rId2"/>
  </sheets>
  <calcPr calcId="145621"/>
</workbook>
</file>

<file path=xl/calcChain.xml><?xml version="1.0" encoding="utf-8"?>
<calcChain xmlns="http://schemas.openxmlformats.org/spreadsheetml/2006/main">
  <c r="D8" i="2" l="1"/>
  <c r="C8" i="2"/>
  <c r="F32" i="1"/>
  <c r="E28" i="1"/>
  <c r="D28" i="1"/>
  <c r="E12" i="1"/>
  <c r="E9" i="1"/>
  <c r="F42" i="1" l="1"/>
  <c r="F41" i="1"/>
  <c r="F40" i="1"/>
  <c r="F34" i="1"/>
  <c r="E33" i="1"/>
  <c r="D33" i="1"/>
  <c r="F39" i="1" l="1"/>
  <c r="D12" i="1" l="1"/>
  <c r="F15" i="1"/>
  <c r="D9" i="1"/>
  <c r="D18" i="2" l="1"/>
  <c r="C18" i="2"/>
  <c r="F31" i="1"/>
  <c r="E26" i="1" l="1"/>
  <c r="D26" i="1"/>
  <c r="D43" i="1" s="1"/>
  <c r="E17" i="1"/>
  <c r="D17" i="1"/>
  <c r="F9" i="1" l="1"/>
  <c r="E8" i="1" l="1"/>
  <c r="D8" i="1"/>
  <c r="D12" i="2" l="1"/>
  <c r="D17" i="2" l="1"/>
  <c r="D20" i="2" s="1"/>
  <c r="E20" i="1"/>
  <c r="E16" i="1" s="1"/>
  <c r="E25" i="1" s="1"/>
  <c r="E43" i="1" s="1"/>
  <c r="D20" i="1"/>
  <c r="D16" i="1" s="1"/>
  <c r="E8" i="2" l="1"/>
  <c r="E10" i="2"/>
  <c r="C12" i="2"/>
  <c r="E12" i="2" s="1"/>
  <c r="E13" i="2"/>
  <c r="E14" i="2"/>
  <c r="E15" i="2"/>
  <c r="E16" i="2"/>
  <c r="E18" i="2"/>
  <c r="E19" i="2"/>
  <c r="C17" i="2" l="1"/>
  <c r="D25" i="1"/>
  <c r="F25" i="1" l="1"/>
  <c r="C20" i="2"/>
  <c r="E20" i="2" s="1"/>
  <c r="E17" i="2"/>
  <c r="F38" i="1"/>
  <c r="F37" i="1"/>
  <c r="F36" i="1"/>
  <c r="F35" i="1"/>
  <c r="F33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43" i="1" l="1"/>
</calcChain>
</file>

<file path=xl/sharedStrings.xml><?xml version="1.0" encoding="utf-8"?>
<sst xmlns="http://schemas.openxmlformats.org/spreadsheetml/2006/main" count="101" uniqueCount="83">
  <si>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</si>
  <si>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</si>
  <si>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</si>
  <si>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</si>
  <si>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</si>
  <si>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</si>
  <si>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</si>
  <si>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</si>
  <si>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</si>
  <si>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</si>
  <si>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</si>
  <si>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</si>
  <si>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</si>
  <si>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</si>
  <si>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</si>
  <si>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</si>
  <si>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</si>
  <si>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</si>
  <si>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</si>
  <si>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</si>
  <si>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</si>
  <si>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</si>
  <si>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</si>
  <si>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</si>
  <si>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</si>
  <si>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</si>
  <si>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</si>
  <si>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</si>
  <si>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</si>
  <si>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</si>
  <si>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</si>
  <si>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</si>
  <si>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</si>
  <si>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</si>
  <si>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</si>
  <si>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</si>
  <si>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</si>
  <si>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</si>
  <si>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</si>
  <si>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</si>
  <si>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</si>
  <si>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</si>
  <si>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</si>
  <si>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</si>
  <si>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</si>
  <si>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</si>
  <si>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</si>
  <si>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</si>
  <si>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</si>
  <si>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</si>
  <si>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</si>
  <si>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</si>
  <si>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</si>
  <si>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</si>
  <si>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</si>
  <si>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</si>
  <si>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</si>
  <si>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</si>
  <si>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</si>
  <si>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</si>
  <si>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</si>
  <si>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</si>
  <si>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</si>
  <si>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</si>
  <si>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</si>
  <si>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</si>
  <si>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Плата за використання інших природних ресурсів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</si>
  <si>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</si>
  <si>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План на рік з врахуванням змін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</si>
  <si>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</si>
  <si>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</si>
  <si>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</si>
  <si>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</si>
  <si>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*</t>
  </si>
  <si>
    <t xml:space="preserve">Планові показники за власними надходженнями бюджетних установ станом на 01.07.2022 (дані звіту казначейства)  </t>
  </si>
  <si>
    <t>Інформація про надходження до спеціального фонду обласного бюджету Тернопільської області станом на 01.08.2022</t>
  </si>
  <si>
    <t>Факт на 01.08.2022</t>
  </si>
  <si>
    <t>Інформація про надходження до загального фонду 
обласного бюджету Тернопільської області станом на 01.08.2022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</si>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</sst>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0" xfId="0" applyFont="1"/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</cellXfs>
  <cellStyles count="6">
    <cellStyle name="Normal_Доходи" xfId="2"/>
    <cellStyle name="Normalny 2 2" xfId="3"/>
    <cellStyle name="Звичайний" xfId="0" builtinId="0"/>
    <cellStyle name="Звичайний 2" xfId="1"/>
    <cellStyle name="Звичайний 2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B1" workbookViewId="0">
      <selection activeCell="E33" sqref="E33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0" t="s">
        <v>77</v>
      </c>
      <c r="C3" s="50"/>
      <c r="D3" s="50"/>
      <c r="E3" s="50"/>
      <c r="F3" s="50"/>
    </row>
    <row r="4" spans="1:6" ht="27" x14ac:dyDescent="0.35">
      <c r="B4" s="30"/>
      <c r="C4" s="30"/>
      <c r="D4" s="30"/>
      <c r="E4" s="30"/>
      <c r="F4" s="30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3" t="s">
        <v>60</v>
      </c>
    </row>
    <row r="7" spans="1:6" ht="70.5" customHeight="1" x14ac:dyDescent="0.25">
      <c r="A7" s="3"/>
      <c r="B7" s="31" t="s">
        <v>0</v>
      </c>
      <c r="C7" s="32" t="s">
        <v>61</v>
      </c>
      <c r="D7" s="32" t="s">
        <v>68</v>
      </c>
      <c r="E7" s="32" t="s">
        <v>76</v>
      </c>
      <c r="F7" s="32" t="s">
        <v>64</v>
      </c>
    </row>
    <row r="8" spans="1:6" s="36" customFormat="1" ht="21" x14ac:dyDescent="0.35">
      <c r="A8" s="34">
        <v>1</v>
      </c>
      <c r="B8" s="31" t="s">
        <v>1</v>
      </c>
      <c r="C8" s="35" t="s">
        <v>2</v>
      </c>
      <c r="D8" s="23">
        <f>D9+D12</f>
        <v>987752</v>
      </c>
      <c r="E8" s="23">
        <f>E9+E12</f>
        <v>564245.14</v>
      </c>
      <c r="F8" s="24">
        <f>E8/D8*100</f>
        <v>57.124170844503475</v>
      </c>
    </row>
    <row r="9" spans="1:6" s="36" customFormat="1" ht="56.25" x14ac:dyDescent="0.35">
      <c r="A9" s="34"/>
      <c r="B9" s="41">
        <v>11000000</v>
      </c>
      <c r="C9" s="19" t="s">
        <v>63</v>
      </c>
      <c r="D9" s="26">
        <f>D10+D11</f>
        <v>979500</v>
      </c>
      <c r="E9" s="26">
        <f>E10+E11</f>
        <v>559650.14</v>
      </c>
      <c r="F9" s="24">
        <f>E9/D9*100</f>
        <v>57.136308320571729</v>
      </c>
    </row>
    <row r="10" spans="1:6" ht="20.25" x14ac:dyDescent="0.25">
      <c r="A10" s="4">
        <v>1</v>
      </c>
      <c r="B10" s="42" t="s">
        <v>3</v>
      </c>
      <c r="C10" s="21" t="s">
        <v>4</v>
      </c>
      <c r="D10" s="25">
        <v>901500</v>
      </c>
      <c r="E10" s="25">
        <v>519677.74</v>
      </c>
      <c r="F10" s="25">
        <f t="shared" ref="F10:F43" si="0">E10/D10*100</f>
        <v>57.645894620077641</v>
      </c>
    </row>
    <row r="11" spans="1:6" ht="20.25" x14ac:dyDescent="0.25">
      <c r="A11" s="4">
        <v>1</v>
      </c>
      <c r="B11" s="42" t="s">
        <v>5</v>
      </c>
      <c r="C11" s="21" t="s">
        <v>6</v>
      </c>
      <c r="D11" s="25">
        <v>78000</v>
      </c>
      <c r="E11" s="25">
        <v>39972.400000000001</v>
      </c>
      <c r="F11" s="25">
        <f t="shared" si="0"/>
        <v>51.246666666666677</v>
      </c>
    </row>
    <row r="12" spans="1:6" ht="56.25" x14ac:dyDescent="0.25">
      <c r="A12" s="4">
        <v>1</v>
      </c>
      <c r="B12" s="43" t="s">
        <v>7</v>
      </c>
      <c r="C12" s="28" t="s">
        <v>8</v>
      </c>
      <c r="D12" s="25">
        <f>D13+D14+D15</f>
        <v>8252</v>
      </c>
      <c r="E12" s="25">
        <f>E13+E14+E15</f>
        <v>4595</v>
      </c>
      <c r="F12" s="25">
        <f t="shared" si="0"/>
        <v>55.683470673776057</v>
      </c>
    </row>
    <row r="13" spans="1:6" ht="37.5" x14ac:dyDescent="0.25">
      <c r="A13" s="4">
        <v>1</v>
      </c>
      <c r="B13" s="42" t="s">
        <v>9</v>
      </c>
      <c r="C13" s="21" t="s">
        <v>10</v>
      </c>
      <c r="D13" s="25">
        <v>3532</v>
      </c>
      <c r="E13" s="25">
        <v>2174.87</v>
      </c>
      <c r="F13" s="25">
        <f t="shared" si="0"/>
        <v>61.576160815402034</v>
      </c>
    </row>
    <row r="14" spans="1:6" ht="37.5" x14ac:dyDescent="0.25">
      <c r="A14" s="4">
        <v>1</v>
      </c>
      <c r="B14" s="42" t="s">
        <v>11</v>
      </c>
      <c r="C14" s="21" t="s">
        <v>12</v>
      </c>
      <c r="D14" s="25">
        <v>4720</v>
      </c>
      <c r="E14" s="25">
        <v>2421.81</v>
      </c>
      <c r="F14" s="25">
        <f t="shared" si="0"/>
        <v>51.309533898305084</v>
      </c>
    </row>
    <row r="15" spans="1:6" ht="37.5" x14ac:dyDescent="0.25">
      <c r="A15" s="4"/>
      <c r="B15" s="42">
        <v>13070000</v>
      </c>
      <c r="C15" s="21" t="s">
        <v>66</v>
      </c>
      <c r="D15" s="25"/>
      <c r="E15" s="25">
        <v>-1.68</v>
      </c>
      <c r="F15" s="25" t="e">
        <f t="shared" si="0"/>
        <v>#DIV/0!</v>
      </c>
    </row>
    <row r="16" spans="1:6" s="36" customFormat="1" ht="21" x14ac:dyDescent="0.35">
      <c r="A16" s="34">
        <v>1</v>
      </c>
      <c r="B16" s="31" t="s">
        <v>13</v>
      </c>
      <c r="C16" s="35" t="s">
        <v>14</v>
      </c>
      <c r="D16" s="23">
        <f>D17+D20+D24</f>
        <v>21162.400000000001</v>
      </c>
      <c r="E16" s="23">
        <f>E17+E20+E24</f>
        <v>15859.240000000002</v>
      </c>
      <c r="F16" s="24">
        <f t="shared" si="0"/>
        <v>74.940649453748165</v>
      </c>
    </row>
    <row r="17" spans="1:6" s="22" customFormat="1" ht="37.5" x14ac:dyDescent="0.25">
      <c r="A17" s="5">
        <v>1</v>
      </c>
      <c r="B17" s="41" t="s">
        <v>15</v>
      </c>
      <c r="C17" s="19" t="s">
        <v>16</v>
      </c>
      <c r="D17" s="23">
        <f>D18++D19</f>
        <v>211.4</v>
      </c>
      <c r="E17" s="23">
        <f>E18++E19</f>
        <v>369.82000000000005</v>
      </c>
      <c r="F17" s="24">
        <f t="shared" si="0"/>
        <v>174.93850520340587</v>
      </c>
    </row>
    <row r="18" spans="1:6" ht="131.25" x14ac:dyDescent="0.25">
      <c r="A18" s="4">
        <v>1</v>
      </c>
      <c r="B18" s="44" t="s">
        <v>17</v>
      </c>
      <c r="C18" s="18" t="s">
        <v>18</v>
      </c>
      <c r="D18" s="26">
        <v>69</v>
      </c>
      <c r="E18" s="26">
        <v>216.99</v>
      </c>
      <c r="F18" s="25">
        <f t="shared" si="0"/>
        <v>314.47826086956525</v>
      </c>
    </row>
    <row r="19" spans="1:6" ht="20.25" x14ac:dyDescent="0.25">
      <c r="A19" s="4">
        <v>1</v>
      </c>
      <c r="B19" s="44" t="s">
        <v>19</v>
      </c>
      <c r="C19" s="18" t="s">
        <v>20</v>
      </c>
      <c r="D19" s="26">
        <v>142.4</v>
      </c>
      <c r="E19" s="26">
        <v>152.83000000000001</v>
      </c>
      <c r="F19" s="25">
        <f t="shared" si="0"/>
        <v>107.32443820224719</v>
      </c>
    </row>
    <row r="20" spans="1:6" s="22" customFormat="1" ht="56.25" x14ac:dyDescent="0.25">
      <c r="A20" s="5">
        <v>1</v>
      </c>
      <c r="B20" s="41" t="s">
        <v>21</v>
      </c>
      <c r="C20" s="19" t="s">
        <v>22</v>
      </c>
      <c r="D20" s="23">
        <f>D21+D22+D23</f>
        <v>20751</v>
      </c>
      <c r="E20" s="23">
        <f>E21+E22+E23</f>
        <v>14838.140000000001</v>
      </c>
      <c r="F20" s="24">
        <f t="shared" si="0"/>
        <v>71.505662377716732</v>
      </c>
    </row>
    <row r="21" spans="1:6" ht="37.5" x14ac:dyDescent="0.25">
      <c r="A21" s="4">
        <v>1</v>
      </c>
      <c r="B21" s="44" t="s">
        <v>23</v>
      </c>
      <c r="C21" s="18" t="s">
        <v>24</v>
      </c>
      <c r="D21" s="26">
        <v>20000</v>
      </c>
      <c r="E21" s="26">
        <v>14680.79</v>
      </c>
      <c r="F21" s="25">
        <f t="shared" si="0"/>
        <v>73.403950000000009</v>
      </c>
    </row>
    <row r="22" spans="1:6" ht="75" x14ac:dyDescent="0.25">
      <c r="A22" s="4">
        <v>1</v>
      </c>
      <c r="B22" s="44" t="s">
        <v>25</v>
      </c>
      <c r="C22" s="18" t="s">
        <v>26</v>
      </c>
      <c r="D22" s="26">
        <v>348</v>
      </c>
      <c r="E22" s="26">
        <v>97.34</v>
      </c>
      <c r="F22" s="25">
        <f t="shared" si="0"/>
        <v>27.971264367816097</v>
      </c>
    </row>
    <row r="23" spans="1:6" ht="150" x14ac:dyDescent="0.25">
      <c r="A23" s="4">
        <v>1</v>
      </c>
      <c r="B23" s="44" t="s">
        <v>27</v>
      </c>
      <c r="C23" s="18" t="s">
        <v>28</v>
      </c>
      <c r="D23" s="26">
        <v>403</v>
      </c>
      <c r="E23" s="26">
        <v>60.01</v>
      </c>
      <c r="F23" s="25">
        <f t="shared" si="0"/>
        <v>14.890818858560795</v>
      </c>
    </row>
    <row r="24" spans="1:6" s="22" customFormat="1" ht="20.25" x14ac:dyDescent="0.25">
      <c r="A24" s="5">
        <v>1</v>
      </c>
      <c r="B24" s="41" t="s">
        <v>29</v>
      </c>
      <c r="C24" s="19" t="s">
        <v>30</v>
      </c>
      <c r="D24" s="23">
        <v>200</v>
      </c>
      <c r="E24" s="23">
        <v>651.28</v>
      </c>
      <c r="F24" s="24">
        <f t="shared" si="0"/>
        <v>325.64</v>
      </c>
    </row>
    <row r="25" spans="1:6" s="36" customFormat="1" ht="21" x14ac:dyDescent="0.35">
      <c r="A25" s="34"/>
      <c r="B25" s="31"/>
      <c r="C25" s="35" t="s">
        <v>51</v>
      </c>
      <c r="D25" s="23">
        <f>D8+D16</f>
        <v>1008914.4</v>
      </c>
      <c r="E25" s="23">
        <f>E8+E16</f>
        <v>580104.38</v>
      </c>
      <c r="F25" s="24">
        <f t="shared" si="0"/>
        <v>57.497878908260205</v>
      </c>
    </row>
    <row r="26" spans="1:6" s="36" customFormat="1" ht="21" x14ac:dyDescent="0.35">
      <c r="A26" s="34">
        <v>1</v>
      </c>
      <c r="B26" s="31" t="s">
        <v>31</v>
      </c>
      <c r="C26" s="35" t="s">
        <v>32</v>
      </c>
      <c r="D26" s="23">
        <f>D28+D33</f>
        <v>950164.43</v>
      </c>
      <c r="E26" s="23">
        <f>E28+E33</f>
        <v>585612.05000000005</v>
      </c>
      <c r="F26" s="24">
        <f t="shared" si="0"/>
        <v>61.632706035943698</v>
      </c>
    </row>
    <row r="27" spans="1:6" ht="20.25" hidden="1" x14ac:dyDescent="0.25">
      <c r="A27" s="4">
        <v>1</v>
      </c>
      <c r="B27" s="44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22" customFormat="1" ht="37.5" x14ac:dyDescent="0.25">
      <c r="A28" s="5">
        <v>1</v>
      </c>
      <c r="B28" s="41" t="s">
        <v>35</v>
      </c>
      <c r="C28" s="19" t="s">
        <v>36</v>
      </c>
      <c r="D28" s="23">
        <f>D29+D30+D32+D31</f>
        <v>342270.74</v>
      </c>
      <c r="E28" s="23">
        <f>E29+E30+E32+E31</f>
        <v>230977.34000000003</v>
      </c>
      <c r="F28" s="24">
        <f t="shared" si="0"/>
        <v>67.483811207466943</v>
      </c>
    </row>
    <row r="29" spans="1:6" ht="20.25" x14ac:dyDescent="0.25">
      <c r="A29" s="4">
        <v>0</v>
      </c>
      <c r="B29" s="44" t="s">
        <v>37</v>
      </c>
      <c r="C29" s="18" t="s">
        <v>38</v>
      </c>
      <c r="D29" s="26">
        <v>157095.4</v>
      </c>
      <c r="E29" s="26">
        <v>91639.1</v>
      </c>
      <c r="F29" s="25">
        <f t="shared" si="0"/>
        <v>58.333407598185573</v>
      </c>
    </row>
    <row r="30" spans="1:6" ht="93.75" x14ac:dyDescent="0.25">
      <c r="A30" s="4">
        <v>0</v>
      </c>
      <c r="B30" s="44" t="s">
        <v>39</v>
      </c>
      <c r="C30" s="18" t="s">
        <v>40</v>
      </c>
      <c r="D30" s="26">
        <v>110008.9</v>
      </c>
      <c r="E30" s="26">
        <v>64171.8</v>
      </c>
      <c r="F30" s="25">
        <f t="shared" si="0"/>
        <v>58.333280307320599</v>
      </c>
    </row>
    <row r="31" spans="1:6" ht="156" customHeight="1" x14ac:dyDescent="0.25">
      <c r="A31" s="4"/>
      <c r="B31" s="44">
        <v>41021100</v>
      </c>
      <c r="C31" s="18" t="s">
        <v>65</v>
      </c>
      <c r="D31" s="26">
        <v>64560.800000000003</v>
      </c>
      <c r="E31" s="26">
        <v>64560.800000000003</v>
      </c>
      <c r="F31" s="25">
        <f t="shared" si="0"/>
        <v>100</v>
      </c>
    </row>
    <row r="32" spans="1:6" ht="168.75" x14ac:dyDescent="0.25">
      <c r="A32" s="4"/>
      <c r="B32" s="44">
        <v>41021300</v>
      </c>
      <c r="C32" s="18" t="s">
        <v>80</v>
      </c>
      <c r="D32" s="26">
        <v>10605.64</v>
      </c>
      <c r="E32" s="26">
        <v>10605.64</v>
      </c>
      <c r="F32" s="25">
        <f t="shared" si="0"/>
        <v>100</v>
      </c>
    </row>
    <row r="33" spans="1:6" s="22" customFormat="1" ht="37.5" x14ac:dyDescent="0.25">
      <c r="A33" s="5">
        <v>1</v>
      </c>
      <c r="B33" s="41" t="s">
        <v>41</v>
      </c>
      <c r="C33" s="19" t="s">
        <v>42</v>
      </c>
      <c r="D33" s="23">
        <f>SUM(D34:D39)</f>
        <v>607893.69000000006</v>
      </c>
      <c r="E33" s="23">
        <f>SUM(E34:E39)</f>
        <v>354634.70999999996</v>
      </c>
      <c r="F33" s="24">
        <f t="shared" si="0"/>
        <v>58.338277865657716</v>
      </c>
    </row>
    <row r="34" spans="1:6" s="22" customFormat="1" ht="75" x14ac:dyDescent="0.25">
      <c r="A34" s="5"/>
      <c r="B34" s="44">
        <v>41031200</v>
      </c>
      <c r="C34" s="18" t="s">
        <v>69</v>
      </c>
      <c r="D34" s="26">
        <v>309282.19</v>
      </c>
      <c r="E34" s="26">
        <v>167413.01</v>
      </c>
      <c r="F34" s="25">
        <f t="shared" si="0"/>
        <v>54.129534584581165</v>
      </c>
    </row>
    <row r="35" spans="1:6" ht="75" x14ac:dyDescent="0.25">
      <c r="A35" s="4">
        <v>0</v>
      </c>
      <c r="B35" s="44" t="s">
        <v>43</v>
      </c>
      <c r="C35" s="18" t="s">
        <v>44</v>
      </c>
      <c r="D35" s="26">
        <v>80553.8</v>
      </c>
      <c r="E35" s="26">
        <v>46595</v>
      </c>
      <c r="F35" s="25">
        <f t="shared" si="0"/>
        <v>57.843329551181945</v>
      </c>
    </row>
    <row r="36" spans="1:6" ht="37.5" x14ac:dyDescent="0.25">
      <c r="A36" s="4">
        <v>0</v>
      </c>
      <c r="B36" s="44" t="s">
        <v>45</v>
      </c>
      <c r="C36" s="18" t="s">
        <v>46</v>
      </c>
      <c r="D36" s="26">
        <v>203697.1</v>
      </c>
      <c r="E36" s="26">
        <v>134801.79999999999</v>
      </c>
      <c r="F36" s="25">
        <f t="shared" si="0"/>
        <v>66.177574447549816</v>
      </c>
    </row>
    <row r="37" spans="1:6" ht="150" x14ac:dyDescent="0.25">
      <c r="A37" s="4">
        <v>0</v>
      </c>
      <c r="B37" s="44" t="s">
        <v>47</v>
      </c>
      <c r="C37" s="18" t="s">
        <v>78</v>
      </c>
      <c r="D37" s="26">
        <v>1129</v>
      </c>
      <c r="E37" s="26">
        <v>0</v>
      </c>
      <c r="F37" s="25">
        <f t="shared" si="0"/>
        <v>0</v>
      </c>
    </row>
    <row r="38" spans="1:6" ht="75" x14ac:dyDescent="0.25">
      <c r="A38" s="4">
        <v>0</v>
      </c>
      <c r="B38" s="44" t="s">
        <v>48</v>
      </c>
      <c r="C38" s="18" t="s">
        <v>79</v>
      </c>
      <c r="D38" s="26">
        <v>12565.3</v>
      </c>
      <c r="E38" s="26">
        <v>5158.6000000000004</v>
      </c>
      <c r="F38" s="25">
        <f t="shared" si="0"/>
        <v>41.054332168750449</v>
      </c>
    </row>
    <row r="39" spans="1:6" ht="72" customHeight="1" x14ac:dyDescent="0.3">
      <c r="A39" s="4"/>
      <c r="B39" s="44">
        <v>41037000</v>
      </c>
      <c r="C39" s="45" t="s">
        <v>67</v>
      </c>
      <c r="D39" s="26">
        <v>666.3</v>
      </c>
      <c r="E39" s="26">
        <v>666.3</v>
      </c>
      <c r="F39" s="25">
        <f t="shared" si="0"/>
        <v>100</v>
      </c>
    </row>
    <row r="40" spans="1:6" ht="39" customHeight="1" thickBot="1" x14ac:dyDescent="0.35">
      <c r="A40" s="4"/>
      <c r="B40" s="44">
        <v>41050000</v>
      </c>
      <c r="C40" s="46" t="s">
        <v>70</v>
      </c>
      <c r="D40" s="26">
        <v>11830.3</v>
      </c>
      <c r="E40" s="26">
        <v>7324.07</v>
      </c>
      <c r="F40" s="25">
        <f t="shared" si="0"/>
        <v>61.90941903417496</v>
      </c>
    </row>
    <row r="41" spans="1:6" ht="29.25" customHeight="1" thickBot="1" x14ac:dyDescent="0.3">
      <c r="A41" s="4"/>
      <c r="B41" s="44">
        <v>41053900</v>
      </c>
      <c r="C41" s="47" t="s">
        <v>71</v>
      </c>
      <c r="D41" s="26">
        <v>4944.1000000000004</v>
      </c>
      <c r="E41" s="26">
        <v>4928.5</v>
      </c>
      <c r="F41" s="25">
        <f t="shared" si="0"/>
        <v>99.68447240144819</v>
      </c>
    </row>
    <row r="42" spans="1:6" ht="93" customHeight="1" x14ac:dyDescent="0.3">
      <c r="A42" s="4"/>
      <c r="B42" s="44">
        <v>41055000</v>
      </c>
      <c r="C42" s="45" t="s">
        <v>72</v>
      </c>
      <c r="D42" s="26">
        <v>6886.2</v>
      </c>
      <c r="E42" s="26">
        <v>2395.5700000000002</v>
      </c>
      <c r="F42" s="25">
        <f t="shared" si="0"/>
        <v>34.787981760622699</v>
      </c>
    </row>
    <row r="43" spans="1:6" s="36" customFormat="1" ht="18.75" customHeight="1" x14ac:dyDescent="0.35">
      <c r="A43" s="34">
        <v>1</v>
      </c>
      <c r="B43" s="31" t="s">
        <v>49</v>
      </c>
      <c r="C43" s="35" t="s">
        <v>50</v>
      </c>
      <c r="D43" s="23">
        <f>D25+D26+D40</f>
        <v>1970909.1300000001</v>
      </c>
      <c r="E43" s="23">
        <f>E25+E26+E40</f>
        <v>1173040.5000000002</v>
      </c>
      <c r="F43" s="24">
        <f t="shared" si="0"/>
        <v>59.517736365653761</v>
      </c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4" workbookViewId="0">
      <selection activeCell="C17" sqref="C17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1" t="s">
        <v>75</v>
      </c>
      <c r="B3" s="51"/>
      <c r="C3" s="51"/>
      <c r="D3" s="51"/>
      <c r="E3" s="51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2"/>
      <c r="B5" s="53"/>
      <c r="C5" s="53"/>
      <c r="D5" s="53"/>
      <c r="E5" s="53"/>
    </row>
    <row r="6" spans="1:5" ht="20.25" x14ac:dyDescent="0.3">
      <c r="A6" s="6"/>
      <c r="B6" s="7"/>
      <c r="C6" s="8"/>
      <c r="D6" s="8"/>
      <c r="E6" s="29" t="s">
        <v>60</v>
      </c>
    </row>
    <row r="7" spans="1:5" ht="60.75" x14ac:dyDescent="0.25">
      <c r="A7" s="39" t="s">
        <v>0</v>
      </c>
      <c r="B7" s="40" t="s">
        <v>61</v>
      </c>
      <c r="C7" s="40" t="s">
        <v>62</v>
      </c>
      <c r="D7" s="40" t="s">
        <v>76</v>
      </c>
      <c r="E7" s="40" t="s">
        <v>64</v>
      </c>
    </row>
    <row r="8" spans="1:5" s="22" customFormat="1" ht="20.25" x14ac:dyDescent="0.25">
      <c r="A8" s="27" t="s">
        <v>1</v>
      </c>
      <c r="B8" s="28" t="s">
        <v>2</v>
      </c>
      <c r="C8" s="24">
        <f>C10+C9+C11</f>
        <v>2700</v>
      </c>
      <c r="D8" s="24">
        <f>D10+D9+D11</f>
        <v>2324.36</v>
      </c>
      <c r="E8" s="24">
        <f t="shared" ref="E8:E20" si="0">D8/C8*100</f>
        <v>86.087407407407412</v>
      </c>
    </row>
    <row r="9" spans="1:5" s="22" customFormat="1" ht="36" customHeight="1" x14ac:dyDescent="0.3">
      <c r="A9" s="54">
        <v>12020000</v>
      </c>
      <c r="B9" s="45" t="s">
        <v>81</v>
      </c>
      <c r="C9" s="25">
        <v>0</v>
      </c>
      <c r="D9" s="25">
        <v>8.3000000000000007</v>
      </c>
      <c r="E9" s="24"/>
    </row>
    <row r="10" spans="1:5" ht="20.25" x14ac:dyDescent="0.25">
      <c r="A10" s="20" t="s">
        <v>59</v>
      </c>
      <c r="B10" s="21" t="s">
        <v>58</v>
      </c>
      <c r="C10" s="25">
        <v>2700</v>
      </c>
      <c r="D10" s="25">
        <v>2315.66</v>
      </c>
      <c r="E10" s="25">
        <f t="shared" si="0"/>
        <v>85.765185185185175</v>
      </c>
    </row>
    <row r="11" spans="1:5" ht="37.5" x14ac:dyDescent="0.3">
      <c r="A11" s="54">
        <v>19050000</v>
      </c>
      <c r="B11" s="45" t="s">
        <v>82</v>
      </c>
      <c r="C11" s="25">
        <v>0</v>
      </c>
      <c r="D11" s="25">
        <v>0.4</v>
      </c>
      <c r="E11" s="25"/>
    </row>
    <row r="12" spans="1:5" s="22" customFormat="1" ht="20.25" x14ac:dyDescent="0.25">
      <c r="A12" s="27" t="s">
        <v>13</v>
      </c>
      <c r="B12" s="28" t="s">
        <v>14</v>
      </c>
      <c r="C12" s="24">
        <f>C14+C15+C16</f>
        <v>106391.526</v>
      </c>
      <c r="D12" s="24">
        <f>D14+D15+D16</f>
        <v>54870.189999999995</v>
      </c>
      <c r="E12" s="24">
        <f t="shared" si="0"/>
        <v>51.573834931176755</v>
      </c>
    </row>
    <row r="13" spans="1:5" ht="37.5" hidden="1" x14ac:dyDescent="0.25">
      <c r="A13" s="20" t="s">
        <v>15</v>
      </c>
      <c r="B13" s="21" t="s">
        <v>16</v>
      </c>
      <c r="C13" s="25">
        <v>200</v>
      </c>
      <c r="D13" s="25">
        <v>60.29363</v>
      </c>
      <c r="E13" s="25">
        <f t="shared" si="0"/>
        <v>30.146815</v>
      </c>
    </row>
    <row r="14" spans="1:5" ht="56.25" x14ac:dyDescent="0.25">
      <c r="A14" s="20" t="s">
        <v>57</v>
      </c>
      <c r="B14" s="21" t="s">
        <v>56</v>
      </c>
      <c r="C14" s="25">
        <v>0</v>
      </c>
      <c r="D14" s="25">
        <v>237.91</v>
      </c>
      <c r="E14" s="25" t="e">
        <f t="shared" si="0"/>
        <v>#DIV/0!</v>
      </c>
    </row>
    <row r="15" spans="1:5" ht="20.25" x14ac:dyDescent="0.25">
      <c r="A15" s="20" t="s">
        <v>29</v>
      </c>
      <c r="B15" s="21" t="s">
        <v>30</v>
      </c>
      <c r="C15" s="25">
        <v>200</v>
      </c>
      <c r="D15" s="25">
        <v>556.69000000000005</v>
      </c>
      <c r="E15" s="25">
        <f t="shared" si="0"/>
        <v>278.34500000000003</v>
      </c>
    </row>
    <row r="16" spans="1:5" s="22" customFormat="1" ht="37.5" x14ac:dyDescent="0.25">
      <c r="A16" s="27" t="s">
        <v>55</v>
      </c>
      <c r="B16" s="28" t="s">
        <v>54</v>
      </c>
      <c r="C16" s="24">
        <v>106191.526</v>
      </c>
      <c r="D16" s="24">
        <v>54075.59</v>
      </c>
      <c r="E16" s="24">
        <f t="shared" si="0"/>
        <v>50.922697918476089</v>
      </c>
    </row>
    <row r="17" spans="1:6" s="36" customFormat="1" ht="27" customHeight="1" x14ac:dyDescent="0.35">
      <c r="A17" s="37"/>
      <c r="B17" s="38" t="s">
        <v>51</v>
      </c>
      <c r="C17" s="24">
        <f>C8+C12</f>
        <v>109091.526</v>
      </c>
      <c r="D17" s="24">
        <f>D8+D12</f>
        <v>57194.549999999996</v>
      </c>
      <c r="E17" s="24">
        <f t="shared" si="0"/>
        <v>52.428041019428029</v>
      </c>
    </row>
    <row r="18" spans="1:6" s="36" customFormat="1" ht="26.25" customHeight="1" x14ac:dyDescent="0.35">
      <c r="A18" s="37" t="s">
        <v>31</v>
      </c>
      <c r="B18" s="38" t="s">
        <v>32</v>
      </c>
      <c r="C18" s="24">
        <f>C19</f>
        <v>654251.4</v>
      </c>
      <c r="D18" s="24">
        <f>D19</f>
        <v>75792.899999999994</v>
      </c>
      <c r="E18" s="24">
        <f t="shared" si="0"/>
        <v>11.584675248688805</v>
      </c>
    </row>
    <row r="19" spans="1:6" ht="136.5" customHeight="1" x14ac:dyDescent="0.25">
      <c r="A19" s="20" t="s">
        <v>53</v>
      </c>
      <c r="B19" s="21" t="s">
        <v>52</v>
      </c>
      <c r="C19" s="25">
        <v>654251.4</v>
      </c>
      <c r="D19" s="25">
        <v>75792.899999999994</v>
      </c>
      <c r="E19" s="25">
        <f t="shared" si="0"/>
        <v>11.584675248688805</v>
      </c>
    </row>
    <row r="20" spans="1:6" s="36" customFormat="1" ht="21" x14ac:dyDescent="0.35">
      <c r="A20" s="37" t="s">
        <v>49</v>
      </c>
      <c r="B20" s="38" t="s">
        <v>50</v>
      </c>
      <c r="C20" s="24">
        <f>C17+C18</f>
        <v>763342.92599999998</v>
      </c>
      <c r="D20" s="24">
        <f>D17+D18</f>
        <v>132987.44999999998</v>
      </c>
      <c r="E20" s="24">
        <f t="shared" si="0"/>
        <v>17.421717745767122</v>
      </c>
    </row>
    <row r="22" spans="1:6" ht="18.75" x14ac:dyDescent="0.3">
      <c r="A22" s="49" t="s">
        <v>73</v>
      </c>
      <c r="B22" s="48" t="s">
        <v>74</v>
      </c>
      <c r="C22" s="48"/>
      <c r="D22" s="48"/>
      <c r="E22" s="48"/>
      <c r="F22" s="48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01.08.2022</vt:lpstr>
      <vt:lpstr>Спеціальний фонд 01.08.2022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dcterms:created xsi:type="dcterms:W3CDTF">2021-04-02T06:15:15Z</dcterms:created>
  <dcterms:modified xsi:type="dcterms:W3CDTF">2022-08-03T06:28:13Z</dcterms:modified>
</cp:coreProperties>
</file>