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Rizne_2022\Сайт\"/>
    </mc:Choice>
  </mc:AlternateContent>
  <xr:revisionPtr revIDLastSave="0" documentId="13_ncr:1_{95C2AECE-7B20-4040-A4AC-B2F5A5C7CF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Загальний фонд 01.11.2022" sheetId="1" r:id="rId1"/>
    <sheet name="Спеціальний фонд 01.11.2022" sheetId="2" r:id="rId2"/>
  </sheets>
  <definedNames>
    <definedName name="_xlnm.Print_Area" localSheetId="1">'Спеціальний фонд 01.11.2022'!$A$1:$E$22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E16" i="1" l="1"/>
  <c r="D16" i="1"/>
  <c r="D43" i="1" s="1"/>
  <c r="E8" i="1"/>
  <c r="D8" i="1"/>
  <c r="E43" i="1" l="1"/>
  <c r="D8" i="2"/>
  <c r="C8" i="2"/>
  <c r="F32" i="1"/>
  <c r="F42" i="1" l="1"/>
  <c r="F41" i="1"/>
  <c r="F40" i="1"/>
  <c r="F34" i="1"/>
  <c r="F39" i="1" l="1"/>
  <c r="D18" i="2" l="1"/>
  <c r="C18" i="2"/>
  <c r="F31" i="1"/>
  <c r="E17" i="1" l="1"/>
  <c r="D17" i="1"/>
  <c r="F9" i="1" l="1"/>
  <c r="D12" i="2" l="1"/>
  <c r="D17" i="2" l="1"/>
  <c r="D20" i="2" s="1"/>
  <c r="E25" i="1"/>
  <c r="E8" i="2" l="1"/>
  <c r="E10" i="2"/>
  <c r="C12" i="2"/>
  <c r="E12" i="2" s="1"/>
  <c r="E13" i="2"/>
  <c r="E15" i="2"/>
  <c r="E16" i="2"/>
  <c r="E18" i="2"/>
  <c r="E19" i="2"/>
  <c r="C17" i="2" l="1"/>
  <c r="D25" i="1"/>
  <c r="F25" i="1" l="1"/>
  <c r="C20" i="2"/>
  <c r="E20" i="2" s="1"/>
  <c r="E17" i="2"/>
  <c r="F38" i="1"/>
  <c r="F37" i="1"/>
  <c r="F36" i="1"/>
  <c r="F35" i="1"/>
  <c r="F33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43" i="1" l="1"/>
</calcChain>
</file>

<file path=xl/sharedStrings.xml><?xml version="1.0" encoding="utf-8"?>
<sst xmlns="http://schemas.openxmlformats.org/spreadsheetml/2006/main" count="98" uniqueCount="78">
  <si>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</si>
  <si>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</si>
  <si>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</si>
  <si>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</si>
  <si>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</si>
  <si>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</si>
  <si>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</si>
  <si>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</si>
  <si>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</si>
  <si>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</si>
  <si>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</si>
  <si>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</si>
  <si>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</si>
  <si>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</si>
  <si>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</si>
  <si>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</si>
  <si>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</si>
  <si>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</si>
  <si>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</si>
  <si>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</si>
  <si>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</si>
  <si>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</si>
  <si>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</si>
  <si>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</si>
  <si>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</si>
  <si>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</si>
  <si>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</si>
  <si>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</si>
  <si>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</si>
  <si>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</si>
  <si>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</si>
  <si>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</si>
  <si>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</si>
  <si>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</si>
  <si>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</si>
  <si>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</si>
  <si>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</si>
  <si>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</si>
  <si>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</si>
  <si>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</si>
  <si>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</si>
  <si>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</si>
  <si>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</si>
  <si>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</si>
  <si>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</si>
  <si>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</si>
  <si>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</si>
  <si>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</si>
  <si>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</si>
  <si>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</si>
  <si>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</si>
  <si>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</si>
  <si>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</si>
  <si>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</si>
  <si>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</si>
  <si>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</si>
  <si>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</si>
  <si>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</si>
  <si>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</si>
  <si>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</si>
  <si>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</si>
  <si>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</si>
  <si>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</si>
  <si>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</si>
  <si>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</si>
  <si>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</si>
  <si>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</si>
  <si>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</si>
  <si>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</si>
  <si>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</si>
  <si>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</si>
  <si>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</si>
  <si>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</si>
  <si>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% виконання річного плану</t>
  </si>
  <si>
    <t>План на рік з врахуванням змін</t>
  </si>
  <si>
    <t>Інформація про надходження до спеціального фонду обласного бюджету Тернопільської області станом на 01.11.2022</t>
  </si>
  <si>
    <t>Надійшло 
на 01.11.2022</t>
  </si>
  <si>
    <t>Інформація про надходження до загального фонду 
обласного бюджету Тернопільської області станом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</si>
</sst>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 xr:uid="{00000000-0005-0000-0000-000000000000}"/>
    <cellStyle name="Normalny 2 2" xfId="3" xr:uid="{00000000-0005-0000-0000-000001000000}"/>
    <cellStyle name="Звичайний" xfId="0" builtinId="0"/>
    <cellStyle name="Звичайний 2" xfId="1" xr:uid="{00000000-0005-0000-0000-000003000000}"/>
    <cellStyle name="Звичайний 2 2" xfId="4" xr:uid="{00000000-0005-0000-0000-000004000000}"/>
    <cellStyle name="Стиль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opLeftCell="B1" workbookViewId="0">
      <selection activeCell="I13" sqref="I13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2" t="s">
        <v>77</v>
      </c>
      <c r="C3" s="52"/>
      <c r="D3" s="52"/>
      <c r="E3" s="52"/>
      <c r="F3" s="52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58</v>
      </c>
    </row>
    <row r="7" spans="1:6" ht="70.5" customHeight="1" x14ac:dyDescent="0.25">
      <c r="A7" s="3"/>
      <c r="B7" s="31" t="s">
        <v>0</v>
      </c>
      <c r="C7" s="32" t="s">
        <v>59</v>
      </c>
      <c r="D7" s="51" t="s">
        <v>74</v>
      </c>
      <c r="E7" s="32" t="s">
        <v>76</v>
      </c>
      <c r="F7" s="50" t="s">
        <v>73</v>
      </c>
    </row>
    <row r="8" spans="1:6" s="36" customFormat="1" ht="20.25" customHeight="1" x14ac:dyDescent="0.35">
      <c r="A8" s="34">
        <v>1</v>
      </c>
      <c r="B8" s="31" t="s">
        <v>1</v>
      </c>
      <c r="C8" s="35" t="s">
        <v>2</v>
      </c>
      <c r="D8" s="23">
        <f>D10+D11+D13+D14+D15</f>
        <v>987752</v>
      </c>
      <c r="E8" s="23">
        <f>E10+E11+E13+E14+E15</f>
        <v>880954.48</v>
      </c>
      <c r="F8" s="24">
        <f>E8/D8*100</f>
        <v>89.187820424560002</v>
      </c>
    </row>
    <row r="9" spans="1:6" s="36" customFormat="1" ht="56.25" hidden="1" x14ac:dyDescent="0.35">
      <c r="A9" s="34"/>
      <c r="B9" s="41">
        <v>11000000</v>
      </c>
      <c r="C9" s="19" t="s">
        <v>60</v>
      </c>
      <c r="D9" s="26"/>
      <c r="E9" s="26"/>
      <c r="F9" s="24" t="e">
        <f>E9/D9*100</f>
        <v>#DIV/0!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901500</v>
      </c>
      <c r="E10" s="25">
        <v>813236.54</v>
      </c>
      <c r="F10" s="25">
        <f t="shared" ref="F10:F43" si="0">E10/D10*100</f>
        <v>90.209266777592902</v>
      </c>
    </row>
    <row r="11" spans="1:6" ht="17.25" customHeight="1" x14ac:dyDescent="0.25">
      <c r="A11" s="4">
        <v>1</v>
      </c>
      <c r="B11" s="42" t="s">
        <v>5</v>
      </c>
      <c r="C11" s="21" t="s">
        <v>6</v>
      </c>
      <c r="D11" s="25">
        <v>78000</v>
      </c>
      <c r="E11" s="25">
        <v>60691.26</v>
      </c>
      <c r="F11" s="25">
        <f t="shared" si="0"/>
        <v>77.809307692307698</v>
      </c>
    </row>
    <row r="12" spans="1:6" ht="56.25" hidden="1" x14ac:dyDescent="0.25">
      <c r="A12" s="4">
        <v>1</v>
      </c>
      <c r="B12" s="43" t="s">
        <v>7</v>
      </c>
      <c r="C12" s="28" t="s">
        <v>8</v>
      </c>
      <c r="D12" s="25"/>
      <c r="E12" s="25"/>
      <c r="F12" s="25" t="e">
        <f t="shared" si="0"/>
        <v>#DIV/0!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3532</v>
      </c>
      <c r="E13" s="25">
        <v>3481.2</v>
      </c>
      <c r="F13" s="25">
        <f t="shared" si="0"/>
        <v>98.561721404303498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4720</v>
      </c>
      <c r="E14" s="25">
        <v>3547.16</v>
      </c>
      <c r="F14" s="25">
        <f t="shared" si="0"/>
        <v>75.151694915254225</v>
      </c>
    </row>
    <row r="15" spans="1:6" ht="37.5" x14ac:dyDescent="0.25">
      <c r="A15" s="4"/>
      <c r="B15" s="42">
        <v>13070000</v>
      </c>
      <c r="C15" s="21" t="s">
        <v>62</v>
      </c>
      <c r="D15" s="25">
        <v>0</v>
      </c>
      <c r="E15" s="25">
        <v>-1.68</v>
      </c>
      <c r="F15" s="25"/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D18+D19+D21+D22+D23+D24</f>
        <v>21162.400000000001</v>
      </c>
      <c r="E16" s="23">
        <f>E18+E19+E21+E22+E23+E24</f>
        <v>21351.200000000001</v>
      </c>
      <c r="F16" s="24">
        <f t="shared" si="0"/>
        <v>100.89214833856272</v>
      </c>
    </row>
    <row r="17" spans="1:6" s="22" customFormat="1" ht="37.5" hidden="1" x14ac:dyDescent="0.25">
      <c r="A17" s="5">
        <v>1</v>
      </c>
      <c r="B17" s="41" t="s">
        <v>15</v>
      </c>
      <c r="C17" s="19" t="s">
        <v>16</v>
      </c>
      <c r="D17" s="23">
        <f>D18++D19</f>
        <v>211.4</v>
      </c>
      <c r="E17" s="23">
        <f>E18++E19</f>
        <v>760.98</v>
      </c>
      <c r="F17" s="24">
        <f t="shared" si="0"/>
        <v>359.97161778618732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69</v>
      </c>
      <c r="E18" s="26">
        <v>305.26</v>
      </c>
      <c r="F18" s="25">
        <f t="shared" si="0"/>
        <v>442.40579710144925</v>
      </c>
    </row>
    <row r="19" spans="1:6" ht="18" customHeight="1" x14ac:dyDescent="0.25">
      <c r="A19" s="4">
        <v>1</v>
      </c>
      <c r="B19" s="44" t="s">
        <v>19</v>
      </c>
      <c r="C19" s="18" t="s">
        <v>20</v>
      </c>
      <c r="D19" s="26">
        <v>142.4</v>
      </c>
      <c r="E19" s="26">
        <v>455.72</v>
      </c>
      <c r="F19" s="25">
        <f t="shared" si="0"/>
        <v>320.02808988764048</v>
      </c>
    </row>
    <row r="20" spans="1:6" s="22" customFormat="1" ht="56.25" hidden="1" x14ac:dyDescent="0.25">
      <c r="A20" s="5">
        <v>1</v>
      </c>
      <c r="B20" s="41" t="s">
        <v>21</v>
      </c>
      <c r="C20" s="19" t="s">
        <v>22</v>
      </c>
      <c r="D20" s="23"/>
      <c r="E20" s="23"/>
      <c r="F20" s="24" t="e">
        <f t="shared" si="0"/>
        <v>#DIV/0!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20000</v>
      </c>
      <c r="E21" s="26">
        <v>19424.64</v>
      </c>
      <c r="F21" s="25">
        <f t="shared" si="0"/>
        <v>97.123199999999997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348</v>
      </c>
      <c r="E22" s="26">
        <v>174.87</v>
      </c>
      <c r="F22" s="25">
        <f t="shared" si="0"/>
        <v>50.250000000000007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403</v>
      </c>
      <c r="E23" s="26">
        <v>77.88</v>
      </c>
      <c r="F23" s="25">
        <f t="shared" si="0"/>
        <v>19.325062034739453</v>
      </c>
    </row>
    <row r="24" spans="1:6" ht="18.75" customHeight="1" x14ac:dyDescent="0.25">
      <c r="A24" s="4">
        <v>1</v>
      </c>
      <c r="B24" s="44">
        <v>24060000</v>
      </c>
      <c r="C24" s="18" t="s">
        <v>20</v>
      </c>
      <c r="D24" s="26">
        <v>200</v>
      </c>
      <c r="E24" s="26">
        <v>912.83</v>
      </c>
      <c r="F24" s="25">
        <f t="shared" si="0"/>
        <v>456.41500000000008</v>
      </c>
    </row>
    <row r="25" spans="1:6" s="36" customFormat="1" ht="21" hidden="1" x14ac:dyDescent="0.35">
      <c r="A25" s="34"/>
      <c r="B25" s="31"/>
      <c r="C25" s="35" t="s">
        <v>51</v>
      </c>
      <c r="D25" s="23">
        <f>D8+D16</f>
        <v>1008914.4</v>
      </c>
      <c r="E25" s="23">
        <f>E8+E16</f>
        <v>902305.67999999993</v>
      </c>
      <c r="F25" s="24">
        <f t="shared" si="0"/>
        <v>89.433323580275982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D28+D33+D40</f>
        <v>981587.15</v>
      </c>
      <c r="E26" s="23">
        <f>E28+E33+E40</f>
        <v>867610.49</v>
      </c>
      <c r="F26" s="24">
        <f t="shared" si="0"/>
        <v>88.388533814852806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ht="35.25" customHeight="1" x14ac:dyDescent="0.25">
      <c r="A28" s="4">
        <v>1</v>
      </c>
      <c r="B28" s="44" t="s">
        <v>35</v>
      </c>
      <c r="C28" s="18" t="s">
        <v>36</v>
      </c>
      <c r="D28" s="26">
        <v>350438.31</v>
      </c>
      <c r="E28" s="26">
        <v>305921.01</v>
      </c>
      <c r="F28" s="25">
        <f t="shared" si="0"/>
        <v>87.296679977711349</v>
      </c>
    </row>
    <row r="29" spans="1:6" ht="20.25" hidden="1" x14ac:dyDescent="0.25">
      <c r="A29" s="4">
        <v>0</v>
      </c>
      <c r="B29" s="44" t="s">
        <v>37</v>
      </c>
      <c r="C29" s="18" t="s">
        <v>38</v>
      </c>
      <c r="D29" s="26"/>
      <c r="E29" s="26"/>
      <c r="F29" s="25" t="e">
        <f t="shared" si="0"/>
        <v>#DIV/0!</v>
      </c>
    </row>
    <row r="30" spans="1:6" ht="93.75" hidden="1" x14ac:dyDescent="0.25">
      <c r="A30" s="4">
        <v>0</v>
      </c>
      <c r="B30" s="44" t="s">
        <v>39</v>
      </c>
      <c r="C30" s="18" t="s">
        <v>40</v>
      </c>
      <c r="D30" s="26"/>
      <c r="E30" s="26"/>
      <c r="F30" s="25" t="e">
        <f t="shared" si="0"/>
        <v>#DIV/0!</v>
      </c>
    </row>
    <row r="31" spans="1:6" ht="156" hidden="1" customHeight="1" x14ac:dyDescent="0.25">
      <c r="A31" s="4"/>
      <c r="B31" s="44">
        <v>41021100</v>
      </c>
      <c r="C31" s="18" t="s">
        <v>61</v>
      </c>
      <c r="D31" s="26"/>
      <c r="E31" s="26"/>
      <c r="F31" s="25" t="e">
        <f t="shared" si="0"/>
        <v>#DIV/0!</v>
      </c>
    </row>
    <row r="32" spans="1:6" ht="2.25" hidden="1" customHeight="1" x14ac:dyDescent="0.25">
      <c r="A32" s="4"/>
      <c r="B32" s="44">
        <v>41021300</v>
      </c>
      <c r="C32" s="18" t="s">
        <v>70</v>
      </c>
      <c r="D32" s="26"/>
      <c r="E32" s="26"/>
      <c r="F32" s="25" t="e">
        <f t="shared" si="0"/>
        <v>#DIV/0!</v>
      </c>
    </row>
    <row r="33" spans="1:6" ht="36" customHeight="1" x14ac:dyDescent="0.25">
      <c r="A33" s="4">
        <v>1</v>
      </c>
      <c r="B33" s="44" t="s">
        <v>41</v>
      </c>
      <c r="C33" s="18" t="s">
        <v>42</v>
      </c>
      <c r="D33" s="26">
        <v>607893.68999999994</v>
      </c>
      <c r="E33" s="26">
        <v>540278.84</v>
      </c>
      <c r="F33" s="25">
        <f t="shared" si="0"/>
        <v>88.877191668168166</v>
      </c>
    </row>
    <row r="34" spans="1:6" s="22" customFormat="1" ht="75" hidden="1" x14ac:dyDescent="0.25">
      <c r="A34" s="5"/>
      <c r="B34" s="44">
        <v>41031200</v>
      </c>
      <c r="C34" s="18" t="s">
        <v>64</v>
      </c>
      <c r="D34" s="26"/>
      <c r="E34" s="26"/>
      <c r="F34" s="25" t="e">
        <f t="shared" si="0"/>
        <v>#DIV/0!</v>
      </c>
    </row>
    <row r="35" spans="1:6" ht="75" hidden="1" x14ac:dyDescent="0.25">
      <c r="A35" s="4">
        <v>0</v>
      </c>
      <c r="B35" s="44" t="s">
        <v>43</v>
      </c>
      <c r="C35" s="18" t="s">
        <v>44</v>
      </c>
      <c r="D35" s="26"/>
      <c r="E35" s="26"/>
      <c r="F35" s="25" t="e">
        <f t="shared" si="0"/>
        <v>#DIV/0!</v>
      </c>
    </row>
    <row r="36" spans="1:6" ht="37.5" hidden="1" x14ac:dyDescent="0.25">
      <c r="A36" s="4">
        <v>0</v>
      </c>
      <c r="B36" s="44" t="s">
        <v>45</v>
      </c>
      <c r="C36" s="18" t="s">
        <v>46</v>
      </c>
      <c r="D36" s="26"/>
      <c r="E36" s="26"/>
      <c r="F36" s="25" t="e">
        <f t="shared" si="0"/>
        <v>#DIV/0!</v>
      </c>
    </row>
    <row r="37" spans="1:6" ht="12" hidden="1" customHeight="1" x14ac:dyDescent="0.25">
      <c r="A37" s="4">
        <v>0</v>
      </c>
      <c r="B37" s="44" t="s">
        <v>47</v>
      </c>
      <c r="C37" s="18" t="s">
        <v>68</v>
      </c>
      <c r="D37" s="26"/>
      <c r="E37" s="26"/>
      <c r="F37" s="25" t="e">
        <f t="shared" si="0"/>
        <v>#DIV/0!</v>
      </c>
    </row>
    <row r="38" spans="1:6" ht="75" hidden="1" x14ac:dyDescent="0.25">
      <c r="A38" s="4">
        <v>0</v>
      </c>
      <c r="B38" s="44" t="s">
        <v>48</v>
      </c>
      <c r="C38" s="18" t="s">
        <v>69</v>
      </c>
      <c r="D38" s="26"/>
      <c r="E38" s="26"/>
      <c r="F38" s="25" t="e">
        <f t="shared" si="0"/>
        <v>#DIV/0!</v>
      </c>
    </row>
    <row r="39" spans="1:6" ht="3" hidden="1" customHeight="1" x14ac:dyDescent="0.3">
      <c r="A39" s="4"/>
      <c r="B39" s="44">
        <v>41037000</v>
      </c>
      <c r="C39" s="45" t="s">
        <v>63</v>
      </c>
      <c r="D39" s="26"/>
      <c r="E39" s="26"/>
      <c r="F39" s="25" t="e">
        <f t="shared" si="0"/>
        <v>#DIV/0!</v>
      </c>
    </row>
    <row r="40" spans="1:6" ht="37.5" customHeight="1" x14ac:dyDescent="0.3">
      <c r="A40" s="4"/>
      <c r="B40" s="44">
        <v>41050000</v>
      </c>
      <c r="C40" s="46" t="s">
        <v>65</v>
      </c>
      <c r="D40" s="26">
        <v>23255.15</v>
      </c>
      <c r="E40" s="26">
        <v>21410.639999999999</v>
      </c>
      <c r="F40" s="25">
        <f t="shared" si="0"/>
        <v>92.068380552264756</v>
      </c>
    </row>
    <row r="41" spans="1:6" ht="29.25" hidden="1" customHeight="1" thickBot="1" x14ac:dyDescent="0.3">
      <c r="A41" s="4"/>
      <c r="B41" s="44">
        <v>41053900</v>
      </c>
      <c r="C41" s="47" t="s">
        <v>66</v>
      </c>
      <c r="D41" s="26">
        <v>5674.1</v>
      </c>
      <c r="E41" s="26">
        <v>5658.5</v>
      </c>
      <c r="F41" s="25">
        <f t="shared" si="0"/>
        <v>99.725066530374846</v>
      </c>
    </row>
    <row r="42" spans="1:6" ht="93" hidden="1" customHeight="1" x14ac:dyDescent="0.3">
      <c r="A42" s="4"/>
      <c r="B42" s="44">
        <v>41055000</v>
      </c>
      <c r="C42" s="45" t="s">
        <v>67</v>
      </c>
      <c r="D42" s="26">
        <v>6886.2</v>
      </c>
      <c r="E42" s="26">
        <v>3289.047</v>
      </c>
      <c r="F42" s="25">
        <f t="shared" si="0"/>
        <v>47.762873573233428</v>
      </c>
    </row>
    <row r="43" spans="1:6" s="36" customFormat="1" ht="18.75" customHeight="1" x14ac:dyDescent="0.35">
      <c r="A43" s="34">
        <v>1</v>
      </c>
      <c r="B43" s="31" t="s">
        <v>49</v>
      </c>
      <c r="C43" s="35" t="s">
        <v>50</v>
      </c>
      <c r="D43" s="23">
        <f>D8+D16+D26</f>
        <v>1990501.55</v>
      </c>
      <c r="E43" s="23">
        <f>E8+E16+E26</f>
        <v>1769916.17</v>
      </c>
      <c r="F43" s="24">
        <f t="shared" si="0"/>
        <v>88.918100566161314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view="pageBreakPreview" zoomScale="60" zoomScaleNormal="100" workbookViewId="0">
      <selection activeCell="C19" sqref="C19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3" t="s">
        <v>75</v>
      </c>
      <c r="B3" s="53"/>
      <c r="C3" s="53"/>
      <c r="D3" s="53"/>
      <c r="E3" s="53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4"/>
      <c r="B5" s="55"/>
      <c r="C5" s="55"/>
      <c r="D5" s="55"/>
      <c r="E5" s="55"/>
    </row>
    <row r="6" spans="1:5" ht="20.25" x14ac:dyDescent="0.3">
      <c r="A6" s="6"/>
      <c r="B6" s="7"/>
      <c r="C6" s="8"/>
      <c r="D6" s="8"/>
      <c r="E6" s="29" t="s">
        <v>58</v>
      </c>
    </row>
    <row r="7" spans="1:5" ht="73.5" customHeight="1" x14ac:dyDescent="0.25">
      <c r="A7" s="39" t="s">
        <v>0</v>
      </c>
      <c r="B7" s="40" t="s">
        <v>59</v>
      </c>
      <c r="C7" s="51" t="s">
        <v>74</v>
      </c>
      <c r="D7" s="40" t="s">
        <v>76</v>
      </c>
      <c r="E7" s="50" t="s">
        <v>73</v>
      </c>
    </row>
    <row r="8" spans="1:5" s="22" customFormat="1" ht="20.25" x14ac:dyDescent="0.25">
      <c r="A8" s="27" t="s">
        <v>1</v>
      </c>
      <c r="B8" s="28" t="s">
        <v>2</v>
      </c>
      <c r="C8" s="24">
        <f>C10+C9+C11</f>
        <v>2700</v>
      </c>
      <c r="D8" s="24">
        <f>D10+D9+D11</f>
        <v>3225.5520000000001</v>
      </c>
      <c r="E8" s="24">
        <f t="shared" ref="E8:E20" si="0">D8/C8*100</f>
        <v>119.46488888888889</v>
      </c>
    </row>
    <row r="9" spans="1:5" s="22" customFormat="1" ht="36" customHeight="1" x14ac:dyDescent="0.3">
      <c r="A9" s="49">
        <v>12020000</v>
      </c>
      <c r="B9" s="45" t="s">
        <v>71</v>
      </c>
      <c r="C9" s="25">
        <v>0</v>
      </c>
      <c r="D9" s="25">
        <v>8.3019999999999996</v>
      </c>
      <c r="E9" s="24"/>
    </row>
    <row r="10" spans="1:5" ht="20.25" x14ac:dyDescent="0.25">
      <c r="A10" s="20" t="s">
        <v>57</v>
      </c>
      <c r="B10" s="21" t="s">
        <v>56</v>
      </c>
      <c r="C10" s="25">
        <v>2700</v>
      </c>
      <c r="D10" s="25">
        <v>3216.85</v>
      </c>
      <c r="E10" s="25">
        <f t="shared" si="0"/>
        <v>119.14259259259259</v>
      </c>
    </row>
    <row r="11" spans="1:5" ht="37.5" x14ac:dyDescent="0.3">
      <c r="A11" s="49">
        <v>19050000</v>
      </c>
      <c r="B11" s="45" t="s">
        <v>72</v>
      </c>
      <c r="C11" s="25">
        <v>0</v>
      </c>
      <c r="D11" s="25">
        <v>0.4</v>
      </c>
      <c r="E11" s="25"/>
    </row>
    <row r="12" spans="1:5" s="22" customFormat="1" ht="20.25" x14ac:dyDescent="0.25">
      <c r="A12" s="27" t="s">
        <v>13</v>
      </c>
      <c r="B12" s="28" t="s">
        <v>14</v>
      </c>
      <c r="C12" s="24">
        <f>C14+C15+C16</f>
        <v>133491.87</v>
      </c>
      <c r="D12" s="24">
        <f>D14+D15+D16</f>
        <v>120842.91</v>
      </c>
      <c r="E12" s="24">
        <f t="shared" si="0"/>
        <v>90.524546551037162</v>
      </c>
    </row>
    <row r="13" spans="1:5" ht="37.5" hidden="1" x14ac:dyDescent="0.25">
      <c r="A13" s="20" t="s">
        <v>15</v>
      </c>
      <c r="B13" s="21" t="s">
        <v>16</v>
      </c>
      <c r="C13" s="25">
        <v>200</v>
      </c>
      <c r="D13" s="25">
        <v>60.29363</v>
      </c>
      <c r="E13" s="25">
        <f t="shared" si="0"/>
        <v>30.146815</v>
      </c>
    </row>
    <row r="14" spans="1:5" ht="56.25" x14ac:dyDescent="0.25">
      <c r="A14" s="20" t="s">
        <v>55</v>
      </c>
      <c r="B14" s="21" t="s">
        <v>54</v>
      </c>
      <c r="C14" s="25">
        <v>0</v>
      </c>
      <c r="D14" s="25">
        <v>325.8</v>
      </c>
      <c r="E14" s="25"/>
    </row>
    <row r="15" spans="1:5" ht="20.25" x14ac:dyDescent="0.25">
      <c r="A15" s="20" t="s">
        <v>29</v>
      </c>
      <c r="B15" s="21" t="s">
        <v>30</v>
      </c>
      <c r="C15" s="25">
        <v>200</v>
      </c>
      <c r="D15" s="25">
        <v>889.23</v>
      </c>
      <c r="E15" s="25">
        <f t="shared" si="0"/>
        <v>444.61500000000001</v>
      </c>
    </row>
    <row r="16" spans="1:5" ht="40.5" customHeight="1" x14ac:dyDescent="0.25">
      <c r="A16" s="20" t="s">
        <v>53</v>
      </c>
      <c r="B16" s="21" t="s">
        <v>52</v>
      </c>
      <c r="C16" s="25">
        <v>133291.87</v>
      </c>
      <c r="D16" s="25">
        <v>119627.88</v>
      </c>
      <c r="E16" s="25">
        <f t="shared" si="0"/>
        <v>89.748819639187303</v>
      </c>
    </row>
    <row r="17" spans="1:6" s="36" customFormat="1" ht="27" hidden="1" customHeight="1" x14ac:dyDescent="0.35">
      <c r="A17" s="37"/>
      <c r="B17" s="38" t="s">
        <v>51</v>
      </c>
      <c r="C17" s="24">
        <f>C8+C12</f>
        <v>136191.87</v>
      </c>
      <c r="D17" s="24">
        <f>D8+D12</f>
        <v>124068.462</v>
      </c>
      <c r="E17" s="24">
        <f t="shared" si="0"/>
        <v>91.098288025562752</v>
      </c>
    </row>
    <row r="18" spans="1:6" s="36" customFormat="1" ht="26.25" customHeight="1" x14ac:dyDescent="0.35">
      <c r="A18" s="37" t="s">
        <v>31</v>
      </c>
      <c r="B18" s="38" t="s">
        <v>32</v>
      </c>
      <c r="C18" s="24">
        <f>C19</f>
        <v>654251.4</v>
      </c>
      <c r="D18" s="24">
        <f>D19</f>
        <v>75792.899999999994</v>
      </c>
      <c r="E18" s="24">
        <f t="shared" si="0"/>
        <v>11.584675248688805</v>
      </c>
    </row>
    <row r="19" spans="1:6" ht="45" customHeight="1" x14ac:dyDescent="0.25">
      <c r="A19" s="20" t="s">
        <v>41</v>
      </c>
      <c r="B19" s="21" t="s">
        <v>42</v>
      </c>
      <c r="C19" s="25">
        <v>654251.4</v>
      </c>
      <c r="D19" s="25">
        <v>75792.899999999994</v>
      </c>
      <c r="E19" s="25">
        <f t="shared" si="0"/>
        <v>11.584675248688805</v>
      </c>
    </row>
    <row r="20" spans="1:6" s="36" customFormat="1" ht="21" x14ac:dyDescent="0.35">
      <c r="A20" s="37" t="s">
        <v>49</v>
      </c>
      <c r="B20" s="38" t="s">
        <v>50</v>
      </c>
      <c r="C20" s="24">
        <f>C17+C18</f>
        <v>790443.27</v>
      </c>
      <c r="D20" s="24">
        <f>D17+D18</f>
        <v>199861.36199999999</v>
      </c>
      <c r="E20" s="24">
        <f t="shared" si="0"/>
        <v>25.284719294276485</v>
      </c>
    </row>
    <row r="22" spans="1:6" ht="18.75" x14ac:dyDescent="0.3">
      <c r="A22" s="48"/>
      <c r="B22" s="12"/>
      <c r="C22" s="12"/>
      <c r="D22" s="12"/>
      <c r="E22" s="12"/>
      <c r="F22" s="12"/>
    </row>
  </sheetData>
  <mergeCells count="2">
    <mergeCell ref="A3:E3"/>
    <mergeCell ref="A5:E5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Загальний фонд 01.11.2022</vt:lpstr>
      <vt:lpstr>Спеціальний фонд 01.11.2022</vt:lpstr>
      <vt:lpstr>'Спеціальний фонд 01.11.2022'!Область_друку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Марчук Анна Павлівна</cp:lastModifiedBy>
  <cp:lastPrinted>2022-11-03T10:13:30Z</cp:lastPrinted>
  <dcterms:created xsi:type="dcterms:W3CDTF">2021-04-02T06:15:15Z</dcterms:created>
  <dcterms:modified xsi:type="dcterms:W3CDTF">2022-11-03T10:13:33Z</dcterms:modified>
</cp:coreProperties>
</file>