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ynarovska\AppData\Local\Temp\SCANCLIENT\"/>
    </mc:Choice>
  </mc:AlternateContent>
  <bookViews>
    <workbookView xWindow="-120" yWindow="-120" windowWidth="29040" windowHeight="15720" activeTab="1"/>
  </bookViews>
  <sheets>
    <sheet name="Загальний фонд 01.01.2025" sheetId="1" r:id="rId1"/>
    <sheet name="Спеціальний фонд 01.01.2025" sheetId="2" r:id="rId2"/>
  </sheets>
  <definedNames>
    <definedName name="_xlnm.Print_Area" localSheetId="1">'Спеціальний фонд 01.01.2025'!$A$1:$E$27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D25" i="2"/>
  <c r="E19" i="2"/>
  <c r="D19" i="2"/>
  <c r="C19" i="2"/>
  <c r="E20" i="2"/>
  <c r="E14" i="2"/>
  <c r="C16" i="2"/>
  <c r="D21" i="2"/>
  <c r="C21" i="2"/>
  <c r="D16" i="2"/>
  <c r="F24" i="1"/>
  <c r="D7" i="2"/>
  <c r="E22" i="2" l="1"/>
  <c r="E21" i="2"/>
  <c r="C10" i="2"/>
  <c r="E26" i="1"/>
  <c r="D23" i="2" l="1"/>
  <c r="D18" i="2" s="1"/>
  <c r="C23" i="2"/>
  <c r="C18" i="2" s="1"/>
  <c r="E18" i="2" l="1"/>
  <c r="E23" i="2"/>
  <c r="E16" i="1"/>
  <c r="E7" i="1" l="1"/>
  <c r="D7" i="1"/>
  <c r="F13" i="1"/>
  <c r="D26" i="1"/>
  <c r="F33" i="1"/>
  <c r="D10" i="2" l="1"/>
  <c r="C7" i="2"/>
  <c r="E10" i="2" l="1"/>
  <c r="F26" i="1"/>
  <c r="E12" i="2" l="1"/>
  <c r="F23" i="1"/>
  <c r="F22" i="1"/>
  <c r="F21" i="1"/>
  <c r="F20" i="1"/>
  <c r="F18" i="1"/>
  <c r="D16" i="1" l="1"/>
  <c r="D43" i="1" l="1"/>
  <c r="E43" i="1"/>
  <c r="F32" i="1"/>
  <c r="F42" i="1" l="1"/>
  <c r="F41" i="1"/>
  <c r="F35" i="1"/>
  <c r="F40" i="1" l="1"/>
  <c r="F31" i="1" l="1"/>
  <c r="E17" i="1" l="1"/>
  <c r="D17" i="1"/>
  <c r="F8" i="1" l="1"/>
  <c r="E25" i="1" l="1"/>
  <c r="E9" i="2" l="1"/>
  <c r="E7" i="2" s="1"/>
  <c r="E11" i="2"/>
  <c r="E24" i="2"/>
  <c r="D25" i="1" l="1"/>
  <c r="F25" i="1" l="1"/>
  <c r="E25" i="2"/>
  <c r="E15" i="2"/>
  <c r="F39" i="1"/>
  <c r="F38" i="1"/>
  <c r="F37" i="1"/>
  <c r="F36" i="1"/>
  <c r="F34" i="1"/>
  <c r="F30" i="1"/>
  <c r="F29" i="1"/>
  <c r="F28" i="1"/>
  <c r="F27" i="1"/>
  <c r="F17" i="1"/>
  <c r="F16" i="1"/>
  <c r="F12" i="1"/>
  <c r="F11" i="1"/>
  <c r="F10" i="1"/>
  <c r="F9" i="1"/>
  <c r="F7" i="1"/>
  <c r="F43" i="1" l="1"/>
</calcChain>
</file>

<file path=xl/sharedStrings.xml><?xml version="1.0" encoding="utf-8"?>
<sst xmlns="http://schemas.openxmlformats.org/spreadsheetml/2006/main" count="107" uniqueCount="88">
  <si>
    <t>ККД</t>
  </si>
  <si>
    <t>10000000</t>
  </si>
  <si>
    <t>Податкові надходження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</si>
  <si>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</si>
  <si>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</si>
  <si>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</si>
  <si>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</si>
  <si>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13000000</t>
  </si>
  <si>
    <t>Рентна плата та плата за використання інших природних ресурсів </t>
  </si>
  <si>
    <t>13020000</t>
  </si>
  <si>
    <t>Рентна плата за спеціальне використання води </t>
  </si>
  <si>
    <t>13030000</t>
  </si>
  <si>
    <t>Рентна плата за користування надрами загальнодержавного значення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</si>
  <si>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</si>
  <si>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</si>
  <si>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</si>
  <si>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</si>
  <si>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</si>
  <si>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21080000</t>
  </si>
  <si>
    <t>Інші надходження 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</si>
  <si>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</si>
  <si>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</si>
  <si>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</si>
  <si>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</si>
  <si>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</si>
  <si>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</si>
  <si>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</si>
  <si>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</si>
  <si>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24000000</t>
  </si>
  <si>
    <t>Інші неподаткові надходження  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</si>
  <si>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</si>
  <si>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</si>
  <si>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</si>
  <si>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</si>
  <si>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</si>
  <si>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</si>
  <si>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</si>
  <si>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</si>
  <si>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</si>
  <si>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</si>
  <si>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41030000</t>
  </si>
  <si>
    <t>Субвенції з державного бюджету місцевим бюджетам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</si>
  <si>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</si>
  <si>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</si>
  <si>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</si>
  <si>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 </t>
  </si>
  <si>
    <t>41034400</t>
  </si>
  <si>
    <t>41035400</t>
  </si>
  <si>
    <t xml:space="preserve"> </t>
  </si>
  <si>
    <t xml:space="preserve">Усього </t>
  </si>
  <si>
    <t>Разом доходів</t>
  </si>
  <si>
    <t>Власні надходження бюджетних установ  </t>
  </si>
  <si>
    <t>25000000</t>
  </si>
  <si>
    <t>Надходження коштів від відшкодування втрат сільськогосподарського і лісогосподарського виробництва  </t>
  </si>
  <si>
    <t>21110000</t>
  </si>
  <si>
    <t>Екологічний податок </t>
  </si>
  <si>
    <t>19010000</t>
  </si>
  <si>
    <t>тис. гривень</t>
  </si>
  <si>
    <t>Доходи обласного бюджету</t>
  </si>
  <si>
    <t>Податки на доходи, податки на прибуток, податки на збільшення ринкової вартості</t>
  </si>
  <si>
    <t>Додаткова дотація з державного бюджету місцевим бюджетам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</si>
  <si>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</si>
  <si>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</si>
  <si>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</si>
  <si>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</si>
  <si>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</t>
  </si>
  <si>
    <t>Субвенція з державного бюджету місцевим бюджетам на надання державної підтримки особам з особливими освітніми потребами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</si>
  <si>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наи фінансування з місцевих бюджетів, закладам спільної власності територіальних громад області, що перебувають в управлінні обласних рад</t>
  </si>
  <si>
    <t>% виконання річного плану</t>
  </si>
  <si>
    <t>Плата за використання інших природних ресурсів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</si>
  <si>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</si>
  <si>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</si>
  <si>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</si>
  <si>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Надходження в рамках програми допомоги Європейського Союзу, урядів іноземних держав, міжнародних організацій, донорських установ</t>
  </si>
  <si>
    <t>Доходи від операцій з капіталом</t>
  </si>
  <si>
    <t>Від Європейського Союзу, урядів іноземних держав, міжнародних організацій, донорських установ</t>
  </si>
  <si>
    <t>41050000</t>
  </si>
  <si>
    <t>41053900</t>
  </si>
  <si>
    <t>Офіційні трансферти</t>
  </si>
  <si>
    <t>План на рік з врахуванням змін</t>
  </si>
  <si>
    <t>Податок з власників транспортних засобів та інших самохідних машин і механізмів</t>
  </si>
  <si>
    <t>у  2,2 рази</t>
  </si>
  <si>
    <t>Надійшло 
на 01.01.2025</t>
  </si>
  <si>
    <t>Інформація про надходження до загального фонду 
обласного бюджету Тернопільської області станом на 01.01.2025</t>
  </si>
  <si>
    <t>Інформація про надходження до спеціального фонду обласного бюджету Тернопільської області станом на 01.01.2025</t>
  </si>
  <si>
    <t>у  6,8 рази</t>
  </si>
  <si>
    <t>Освітня субвенція з державного бюджету місцевим бюджетам</t>
  </si>
  <si>
    <t>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</si>
</sst>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9">
    <xf numFmtId="0" fontId="0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5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5" fillId="0" borderId="0" xfId="0" applyFont="1"/>
    <xf numFmtId="164" fontId="5" fillId="0" borderId="0" xfId="0" applyNumberFormat="1" applyFont="1" applyAlignment="1">
      <alignment wrapText="1"/>
    </xf>
    <xf numFmtId="164" fontId="5" fillId="0" borderId="0" xfId="0" applyNumberFormat="1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wrapText="1"/>
    </xf>
    <xf numFmtId="164" fontId="8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164" fontId="8" fillId="2" borderId="1" xfId="0" applyNumberFormat="1" applyFont="1" applyFill="1" applyBorder="1" applyAlignment="1">
      <alignment vertical="center" wrapText="1"/>
    </xf>
    <xf numFmtId="0" fontId="4" fillId="0" borderId="0" xfId="0" applyFont="1"/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 wrapText="1"/>
    </xf>
    <xf numFmtId="164" fontId="10" fillId="0" borderId="0" xfId="0" applyNumberFormat="1" applyFont="1" applyAlignment="1">
      <alignment horizontal="right"/>
    </xf>
    <xf numFmtId="0" fontId="13" fillId="0" borderId="0" xfId="0" applyFont="1"/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17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 wrapText="1"/>
    </xf>
    <xf numFmtId="165" fontId="9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8" fillId="0" borderId="0" xfId="0" applyFont="1"/>
    <xf numFmtId="165" fontId="10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</cellXfs>
  <cellStyles count="9">
    <cellStyle name="Normal_Доходи" xfId="2"/>
    <cellStyle name="Normalny 2 2" xfId="3"/>
    <cellStyle name="Звичайний" xfId="0" builtinId="0"/>
    <cellStyle name="Звичайний 2" xfId="1"/>
    <cellStyle name="Звичайний 2 2" xfId="4"/>
    <cellStyle name="Звичайний 3" xfId="7"/>
    <cellStyle name="Звичайний 4" xfId="8"/>
    <cellStyle name="Обычный 2" xfId="6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opLeftCell="B16" zoomScale="90" zoomScaleNormal="90" workbookViewId="0">
      <selection activeCell="E34" sqref="E34"/>
    </sheetView>
  </sheetViews>
  <sheetFormatPr defaultRowHeight="15"/>
  <cols>
    <col min="1" max="1" width="0" hidden="1" customWidth="1"/>
    <col min="2" max="2" width="18" customWidth="1"/>
    <col min="3" max="3" width="50.7109375" style="2" customWidth="1"/>
    <col min="4" max="4" width="27.5703125" style="1" customWidth="1"/>
    <col min="5" max="5" width="20.5703125" style="1" customWidth="1"/>
    <col min="6" max="6" width="21.5703125" style="1" customWidth="1"/>
  </cols>
  <sheetData>
    <row r="1" spans="1:6" ht="18.75">
      <c r="B1" s="9"/>
      <c r="C1" s="10"/>
      <c r="D1" s="11"/>
      <c r="E1" s="11"/>
      <c r="F1" s="11"/>
    </row>
    <row r="2" spans="1:6" ht="18.75">
      <c r="B2" s="12"/>
      <c r="C2" s="13"/>
      <c r="D2" s="14"/>
      <c r="E2" s="14"/>
      <c r="F2" s="14"/>
    </row>
    <row r="3" spans="1:6" ht="61.5" customHeight="1">
      <c r="B3" s="49" t="s">
        <v>83</v>
      </c>
      <c r="C3" s="49"/>
      <c r="D3" s="49"/>
      <c r="E3" s="49"/>
      <c r="F3" s="49"/>
    </row>
    <row r="4" spans="1:6" ht="18.75">
      <c r="B4" s="12"/>
      <c r="C4" s="12"/>
      <c r="D4" s="12"/>
      <c r="E4" s="12"/>
      <c r="F4" s="12"/>
    </row>
    <row r="5" spans="1:6" ht="20.25">
      <c r="B5" s="9"/>
      <c r="C5" s="10"/>
      <c r="D5" s="11"/>
      <c r="E5" s="11"/>
      <c r="F5" s="29" t="s">
        <v>57</v>
      </c>
    </row>
    <row r="6" spans="1:6" ht="70.5" customHeight="1">
      <c r="A6" s="30"/>
      <c r="B6" s="31" t="s">
        <v>0</v>
      </c>
      <c r="C6" s="32" t="s">
        <v>58</v>
      </c>
      <c r="D6" s="28" t="s">
        <v>79</v>
      </c>
      <c r="E6" s="32" t="s">
        <v>82</v>
      </c>
      <c r="F6" s="27" t="s">
        <v>68</v>
      </c>
    </row>
    <row r="7" spans="1:6" s="21" customFormat="1" ht="20.25" customHeight="1">
      <c r="A7" s="33">
        <v>1</v>
      </c>
      <c r="B7" s="31" t="s">
        <v>1</v>
      </c>
      <c r="C7" s="34" t="s">
        <v>2</v>
      </c>
      <c r="D7" s="35">
        <f>D9+D10+D12+D14+D13</f>
        <v>1080263.4180000001</v>
      </c>
      <c r="E7" s="35">
        <f>E9+E10+E12+E14+E13</f>
        <v>1224046.3609999998</v>
      </c>
      <c r="F7" s="35">
        <f>E7/D7*100</f>
        <v>113.30998908268128</v>
      </c>
    </row>
    <row r="8" spans="1:6" s="21" customFormat="1" ht="56.25" hidden="1">
      <c r="A8" s="33"/>
      <c r="B8" s="36">
        <v>11000000</v>
      </c>
      <c r="C8" s="37" t="s">
        <v>59</v>
      </c>
      <c r="D8" s="38"/>
      <c r="E8" s="38"/>
      <c r="F8" s="35" t="e">
        <f>E8/D8*100</f>
        <v>#DIV/0!</v>
      </c>
    </row>
    <row r="9" spans="1:6" ht="20.25">
      <c r="A9" s="39">
        <v>1</v>
      </c>
      <c r="B9" s="40" t="s">
        <v>3</v>
      </c>
      <c r="C9" s="41" t="s">
        <v>4</v>
      </c>
      <c r="D9" s="38">
        <v>957393.41799999995</v>
      </c>
      <c r="E9" s="38">
        <v>1089745.199</v>
      </c>
      <c r="F9" s="38">
        <f t="shared" ref="F9:F43" si="0">E9/D9*100</f>
        <v>113.824179121315</v>
      </c>
    </row>
    <row r="10" spans="1:6" ht="17.25" customHeight="1">
      <c r="A10" s="39">
        <v>1</v>
      </c>
      <c r="B10" s="40" t="s">
        <v>5</v>
      </c>
      <c r="C10" s="41" t="s">
        <v>6</v>
      </c>
      <c r="D10" s="38">
        <v>114000</v>
      </c>
      <c r="E10" s="38">
        <v>122957.149</v>
      </c>
      <c r="F10" s="38">
        <f t="shared" si="0"/>
        <v>107.85714824561403</v>
      </c>
    </row>
    <row r="11" spans="1:6" ht="56.25" hidden="1">
      <c r="A11" s="39">
        <v>1</v>
      </c>
      <c r="B11" s="36" t="s">
        <v>7</v>
      </c>
      <c r="C11" s="37" t="s">
        <v>8</v>
      </c>
      <c r="D11" s="38"/>
      <c r="E11" s="38"/>
      <c r="F11" s="38" t="e">
        <f t="shared" si="0"/>
        <v>#DIV/0!</v>
      </c>
    </row>
    <row r="12" spans="1:6" ht="37.5">
      <c r="A12" s="39">
        <v>1</v>
      </c>
      <c r="B12" s="40" t="s">
        <v>9</v>
      </c>
      <c r="C12" s="41" t="s">
        <v>10</v>
      </c>
      <c r="D12" s="38">
        <v>4830</v>
      </c>
      <c r="E12" s="38">
        <v>5550.0519999999997</v>
      </c>
      <c r="F12" s="38">
        <f t="shared" si="0"/>
        <v>114.90790890269152</v>
      </c>
    </row>
    <row r="13" spans="1:6" ht="37.5">
      <c r="A13" s="39"/>
      <c r="B13" s="40" t="s">
        <v>11</v>
      </c>
      <c r="C13" s="41" t="s">
        <v>12</v>
      </c>
      <c r="D13" s="38">
        <v>4040</v>
      </c>
      <c r="E13" s="38">
        <v>5793.9610000000002</v>
      </c>
      <c r="F13" s="38">
        <f t="shared" ref="F13" si="1">E13/D13*100</f>
        <v>143.41487623762376</v>
      </c>
    </row>
    <row r="14" spans="1:6" ht="37.5" hidden="1">
      <c r="A14" s="39">
        <v>1</v>
      </c>
      <c r="B14" s="40">
        <v>13070000</v>
      </c>
      <c r="C14" s="41" t="s">
        <v>69</v>
      </c>
      <c r="D14" s="38"/>
      <c r="E14" s="38"/>
      <c r="F14" s="38"/>
    </row>
    <row r="15" spans="1:6" ht="37.5" hidden="1">
      <c r="A15" s="39"/>
      <c r="B15" s="40">
        <v>13070000</v>
      </c>
      <c r="C15" s="41" t="s">
        <v>69</v>
      </c>
      <c r="D15" s="38"/>
      <c r="E15" s="38"/>
      <c r="F15" s="38"/>
    </row>
    <row r="16" spans="1:6" s="21" customFormat="1" ht="21">
      <c r="A16" s="33">
        <v>1</v>
      </c>
      <c r="B16" s="31" t="s">
        <v>13</v>
      </c>
      <c r="C16" s="34" t="s">
        <v>14</v>
      </c>
      <c r="D16" s="35">
        <f>D18+D19+D21+D22+D23+D24</f>
        <v>29955.3</v>
      </c>
      <c r="E16" s="35">
        <f>E18+E19+E21+E22+E23+E24</f>
        <v>32669.480999999996</v>
      </c>
      <c r="F16" s="35">
        <f t="shared" si="0"/>
        <v>109.06077054811669</v>
      </c>
    </row>
    <row r="17" spans="1:6" s="16" customFormat="1" ht="37.5" hidden="1">
      <c r="A17" s="42">
        <v>1</v>
      </c>
      <c r="B17" s="36" t="s">
        <v>15</v>
      </c>
      <c r="C17" s="37" t="s">
        <v>16</v>
      </c>
      <c r="D17" s="35">
        <f>D18++D19</f>
        <v>1180</v>
      </c>
      <c r="E17" s="35">
        <f>E18++E19</f>
        <v>1877.798</v>
      </c>
      <c r="F17" s="35">
        <f t="shared" si="0"/>
        <v>159.13542372881355</v>
      </c>
    </row>
    <row r="18" spans="1:6" ht="150">
      <c r="A18" s="39">
        <v>1</v>
      </c>
      <c r="B18" s="40" t="s">
        <v>17</v>
      </c>
      <c r="C18" s="41" t="s">
        <v>72</v>
      </c>
      <c r="D18" s="38">
        <v>400</v>
      </c>
      <c r="E18" s="38">
        <v>186.69300000000001</v>
      </c>
      <c r="F18" s="38">
        <f>E18/D18*100</f>
        <v>46.673250000000003</v>
      </c>
    </row>
    <row r="19" spans="1:6" ht="18" customHeight="1">
      <c r="A19" s="39">
        <v>1</v>
      </c>
      <c r="B19" s="40" t="s">
        <v>18</v>
      </c>
      <c r="C19" s="41" t="s">
        <v>19</v>
      </c>
      <c r="D19" s="38">
        <v>780</v>
      </c>
      <c r="E19" s="38">
        <v>1691.105</v>
      </c>
      <c r="F19" s="48" t="s">
        <v>81</v>
      </c>
    </row>
    <row r="20" spans="1:6" s="16" customFormat="1" ht="56.25" hidden="1">
      <c r="A20" s="42">
        <v>1</v>
      </c>
      <c r="B20" s="36" t="s">
        <v>20</v>
      </c>
      <c r="C20" s="37" t="s">
        <v>21</v>
      </c>
      <c r="D20" s="35"/>
      <c r="E20" s="35"/>
      <c r="F20" s="38" t="e">
        <f t="shared" si="0"/>
        <v>#DIV/0!</v>
      </c>
    </row>
    <row r="21" spans="1:6" ht="37.5">
      <c r="A21" s="39">
        <v>1</v>
      </c>
      <c r="B21" s="40" t="s">
        <v>22</v>
      </c>
      <c r="C21" s="41" t="s">
        <v>23</v>
      </c>
      <c r="D21" s="38">
        <v>26584</v>
      </c>
      <c r="E21" s="38">
        <v>27494.171999999999</v>
      </c>
      <c r="F21" s="38">
        <f t="shared" si="0"/>
        <v>103.42375865182063</v>
      </c>
    </row>
    <row r="22" spans="1:6" ht="75">
      <c r="A22" s="39">
        <v>1</v>
      </c>
      <c r="B22" s="40" t="s">
        <v>24</v>
      </c>
      <c r="C22" s="41" t="s">
        <v>25</v>
      </c>
      <c r="D22" s="38">
        <v>250</v>
      </c>
      <c r="E22" s="38">
        <v>273.05200000000002</v>
      </c>
      <c r="F22" s="38">
        <f t="shared" si="0"/>
        <v>109.22080000000001</v>
      </c>
    </row>
    <row r="23" spans="1:6" ht="150">
      <c r="A23" s="39">
        <v>1</v>
      </c>
      <c r="B23" s="40" t="s">
        <v>26</v>
      </c>
      <c r="C23" s="41" t="s">
        <v>27</v>
      </c>
      <c r="D23" s="38">
        <v>84</v>
      </c>
      <c r="E23" s="38">
        <v>93.444999999999993</v>
      </c>
      <c r="F23" s="38">
        <f t="shared" si="0"/>
        <v>111.24404761904761</v>
      </c>
    </row>
    <row r="24" spans="1:6" ht="18.75" customHeight="1">
      <c r="A24" s="39">
        <v>1</v>
      </c>
      <c r="B24" s="40">
        <v>24060000</v>
      </c>
      <c r="C24" s="41" t="s">
        <v>19</v>
      </c>
      <c r="D24" s="38">
        <v>1857.3</v>
      </c>
      <c r="E24" s="38">
        <v>2931.0140000000001</v>
      </c>
      <c r="F24" s="38">
        <f t="shared" si="0"/>
        <v>157.81047757497444</v>
      </c>
    </row>
    <row r="25" spans="1:6" s="21" customFormat="1" ht="21" hidden="1">
      <c r="A25" s="33"/>
      <c r="B25" s="31"/>
      <c r="C25" s="34" t="s">
        <v>50</v>
      </c>
      <c r="D25" s="35">
        <f>D7+D16</f>
        <v>1110218.7180000001</v>
      </c>
      <c r="E25" s="35">
        <f>E7+E16</f>
        <v>1256715.8419999997</v>
      </c>
      <c r="F25" s="35">
        <f t="shared" si="0"/>
        <v>113.19533904669761</v>
      </c>
    </row>
    <row r="26" spans="1:6" s="21" customFormat="1" ht="21">
      <c r="A26" s="33">
        <v>1</v>
      </c>
      <c r="B26" s="31" t="s">
        <v>30</v>
      </c>
      <c r="C26" s="34" t="s">
        <v>31</v>
      </c>
      <c r="D26" s="35">
        <f>D28+D34+D33</f>
        <v>867891.25799999991</v>
      </c>
      <c r="E26" s="35">
        <f>E28+E34+E33</f>
        <v>858233.58199999994</v>
      </c>
      <c r="F26" s="35">
        <f t="shared" si="0"/>
        <v>98.887225109023973</v>
      </c>
    </row>
    <row r="27" spans="1:6" ht="20.25" hidden="1">
      <c r="A27" s="39">
        <v>1</v>
      </c>
      <c r="B27" s="40" t="s">
        <v>32</v>
      </c>
      <c r="C27" s="41" t="s">
        <v>33</v>
      </c>
      <c r="D27" s="38">
        <v>768532.88100000005</v>
      </c>
      <c r="E27" s="38">
        <v>174277.1</v>
      </c>
      <c r="F27" s="38">
        <f t="shared" si="0"/>
        <v>22.676596448708093</v>
      </c>
    </row>
    <row r="28" spans="1:6" ht="35.25" customHeight="1">
      <c r="A28" s="39">
        <v>1</v>
      </c>
      <c r="B28" s="40" t="s">
        <v>34</v>
      </c>
      <c r="C28" s="41" t="s">
        <v>35</v>
      </c>
      <c r="D28" s="38">
        <v>220495.424</v>
      </c>
      <c r="E28" s="38">
        <v>220495.424</v>
      </c>
      <c r="F28" s="38">
        <f t="shared" si="0"/>
        <v>100</v>
      </c>
    </row>
    <row r="29" spans="1:6" ht="20.25" hidden="1" customHeight="1">
      <c r="A29" s="39">
        <v>0</v>
      </c>
      <c r="B29" s="40" t="s">
        <v>36</v>
      </c>
      <c r="C29" s="41" t="s">
        <v>37</v>
      </c>
      <c r="D29" s="38"/>
      <c r="E29" s="38"/>
      <c r="F29" s="38" t="e">
        <f t="shared" si="0"/>
        <v>#DIV/0!</v>
      </c>
    </row>
    <row r="30" spans="1:6" ht="93.75" hidden="1" customHeight="1">
      <c r="A30" s="39">
        <v>0</v>
      </c>
      <c r="B30" s="40" t="s">
        <v>38</v>
      </c>
      <c r="C30" s="41" t="s">
        <v>39</v>
      </c>
      <c r="D30" s="38"/>
      <c r="E30" s="38"/>
      <c r="F30" s="38" t="e">
        <f t="shared" si="0"/>
        <v>#DIV/0!</v>
      </c>
    </row>
    <row r="31" spans="1:6" ht="156" hidden="1" customHeight="1">
      <c r="A31" s="39"/>
      <c r="B31" s="40">
        <v>41021100</v>
      </c>
      <c r="C31" s="41" t="s">
        <v>60</v>
      </c>
      <c r="D31" s="38"/>
      <c r="E31" s="38"/>
      <c r="F31" s="38" t="e">
        <f t="shared" si="0"/>
        <v>#DIV/0!</v>
      </c>
    </row>
    <row r="32" spans="1:6" ht="2.25" hidden="1" customHeight="1">
      <c r="A32" s="39"/>
      <c r="B32" s="40">
        <v>41021300</v>
      </c>
      <c r="C32" s="41" t="s">
        <v>67</v>
      </c>
      <c r="D32" s="38"/>
      <c r="E32" s="38"/>
      <c r="F32" s="38" t="e">
        <f t="shared" si="0"/>
        <v>#DIV/0!</v>
      </c>
    </row>
    <row r="33" spans="1:6" ht="36" customHeight="1">
      <c r="A33" s="39"/>
      <c r="B33" s="40" t="s">
        <v>40</v>
      </c>
      <c r="C33" s="41" t="s">
        <v>41</v>
      </c>
      <c r="D33" s="38">
        <v>608526.85699999996</v>
      </c>
      <c r="E33" s="38">
        <v>600908.23499999999</v>
      </c>
      <c r="F33" s="38">
        <f t="shared" ref="F33" si="2">E33/D33*100</f>
        <v>98.748022061415782</v>
      </c>
    </row>
    <row r="34" spans="1:6" ht="36" customHeight="1">
      <c r="A34" s="39">
        <v>1</v>
      </c>
      <c r="B34" s="40">
        <v>41050000</v>
      </c>
      <c r="C34" s="41" t="s">
        <v>70</v>
      </c>
      <c r="D34" s="38">
        <v>38868.976999999999</v>
      </c>
      <c r="E34" s="38">
        <v>36829.923000000003</v>
      </c>
      <c r="F34" s="38">
        <f t="shared" si="0"/>
        <v>94.754032245304529</v>
      </c>
    </row>
    <row r="35" spans="1:6" s="16" customFormat="1" ht="75" hidden="1">
      <c r="A35" s="42"/>
      <c r="B35" s="40">
        <v>41031200</v>
      </c>
      <c r="C35" s="41" t="s">
        <v>62</v>
      </c>
      <c r="D35" s="38"/>
      <c r="E35" s="38"/>
      <c r="F35" s="38" t="e">
        <f t="shared" si="0"/>
        <v>#DIV/0!</v>
      </c>
    </row>
    <row r="36" spans="1:6" ht="75" hidden="1">
      <c r="A36" s="39">
        <v>0</v>
      </c>
      <c r="B36" s="40" t="s">
        <v>42</v>
      </c>
      <c r="C36" s="41" t="s">
        <v>43</v>
      </c>
      <c r="D36" s="38"/>
      <c r="E36" s="38"/>
      <c r="F36" s="38" t="e">
        <f t="shared" si="0"/>
        <v>#DIV/0!</v>
      </c>
    </row>
    <row r="37" spans="1:6" ht="37.5" hidden="1">
      <c r="A37" s="39">
        <v>0</v>
      </c>
      <c r="B37" s="40" t="s">
        <v>44</v>
      </c>
      <c r="C37" s="41" t="s">
        <v>45</v>
      </c>
      <c r="D37" s="38"/>
      <c r="E37" s="38"/>
      <c r="F37" s="38" t="e">
        <f t="shared" si="0"/>
        <v>#DIV/0!</v>
      </c>
    </row>
    <row r="38" spans="1:6" ht="12" hidden="1" customHeight="1">
      <c r="A38" s="39">
        <v>0</v>
      </c>
      <c r="B38" s="40" t="s">
        <v>46</v>
      </c>
      <c r="C38" s="41" t="s">
        <v>65</v>
      </c>
      <c r="D38" s="38"/>
      <c r="E38" s="38"/>
      <c r="F38" s="38" t="e">
        <f t="shared" si="0"/>
        <v>#DIV/0!</v>
      </c>
    </row>
    <row r="39" spans="1:6" ht="75" hidden="1">
      <c r="A39" s="39">
        <v>0</v>
      </c>
      <c r="B39" s="40" t="s">
        <v>47</v>
      </c>
      <c r="C39" s="41" t="s">
        <v>66</v>
      </c>
      <c r="D39" s="38"/>
      <c r="E39" s="38"/>
      <c r="F39" s="38" t="e">
        <f t="shared" si="0"/>
        <v>#DIV/0!</v>
      </c>
    </row>
    <row r="40" spans="1:6" ht="3" hidden="1" customHeight="1">
      <c r="A40" s="39"/>
      <c r="B40" s="40">
        <v>41037000</v>
      </c>
      <c r="C40" s="43" t="s">
        <v>61</v>
      </c>
      <c r="D40" s="38"/>
      <c r="E40" s="38"/>
      <c r="F40" s="38" t="e">
        <f t="shared" si="0"/>
        <v>#DIV/0!</v>
      </c>
    </row>
    <row r="41" spans="1:6" ht="29.25" hidden="1" customHeight="1" thickBot="1">
      <c r="A41" s="39"/>
      <c r="B41" s="40">
        <v>41053900</v>
      </c>
      <c r="C41" s="44" t="s">
        <v>63</v>
      </c>
      <c r="D41" s="38"/>
      <c r="E41" s="38"/>
      <c r="F41" s="38" t="e">
        <f t="shared" si="0"/>
        <v>#DIV/0!</v>
      </c>
    </row>
    <row r="42" spans="1:6" ht="93" hidden="1" customHeight="1">
      <c r="A42" s="39"/>
      <c r="B42" s="40">
        <v>41055000</v>
      </c>
      <c r="C42" s="43" t="s">
        <v>64</v>
      </c>
      <c r="D42" s="38"/>
      <c r="E42" s="38"/>
      <c r="F42" s="38" t="e">
        <f t="shared" si="0"/>
        <v>#DIV/0!</v>
      </c>
    </row>
    <row r="43" spans="1:6" s="21" customFormat="1" ht="18.75" customHeight="1">
      <c r="A43" s="33">
        <v>1</v>
      </c>
      <c r="B43" s="31" t="s">
        <v>48</v>
      </c>
      <c r="C43" s="34" t="s">
        <v>49</v>
      </c>
      <c r="D43" s="35">
        <f>D7+D16+D26</f>
        <v>1978109.976</v>
      </c>
      <c r="E43" s="35">
        <f>E7+E16+E26</f>
        <v>2114949.4239999996</v>
      </c>
      <c r="F43" s="35">
        <f t="shared" si="0"/>
        <v>106.91768656243809</v>
      </c>
    </row>
  </sheetData>
  <mergeCells count="1">
    <mergeCell ref="B3:F3"/>
  </mergeCells>
  <pageMargins left="0.32" right="0.33" top="0.39370078740157499" bottom="0.39370078740157499" header="0" footer="0"/>
  <pageSetup paperSize="9" scale="70" fitToHeight="7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topLeftCell="A12" zoomScaleNormal="100" zoomScaleSheetLayoutView="100" workbookViewId="0">
      <selection activeCell="B19" sqref="B19"/>
    </sheetView>
  </sheetViews>
  <sheetFormatPr defaultRowHeight="15"/>
  <cols>
    <col min="1" max="1" width="14" bestFit="1" customWidth="1"/>
    <col min="2" max="2" width="51.28515625" customWidth="1"/>
    <col min="3" max="3" width="21.42578125" customWidth="1"/>
    <col min="4" max="4" width="19" customWidth="1"/>
    <col min="5" max="5" width="18.7109375" customWidth="1"/>
  </cols>
  <sheetData>
    <row r="1" spans="1:5">
      <c r="A1" s="3"/>
      <c r="B1" s="4"/>
      <c r="C1" s="5"/>
      <c r="D1" s="5"/>
      <c r="E1" s="5"/>
    </row>
    <row r="2" spans="1:5">
      <c r="A2" s="6"/>
      <c r="B2" s="7"/>
      <c r="C2" s="8"/>
      <c r="D2" s="8"/>
      <c r="E2" s="8"/>
    </row>
    <row r="3" spans="1:5" ht="60.75" customHeight="1">
      <c r="A3" s="50" t="s">
        <v>84</v>
      </c>
      <c r="B3" s="50"/>
      <c r="C3" s="50"/>
      <c r="D3" s="50"/>
      <c r="E3" s="50"/>
    </row>
    <row r="4" spans="1:5">
      <c r="A4" s="6"/>
      <c r="B4" s="7"/>
      <c r="C4" s="8"/>
      <c r="D4" s="8"/>
      <c r="E4" s="8"/>
    </row>
    <row r="5" spans="1:5" ht="20.25">
      <c r="A5" s="3"/>
      <c r="B5" s="4"/>
      <c r="C5" s="5"/>
      <c r="D5" s="5"/>
      <c r="E5" s="20" t="s">
        <v>57</v>
      </c>
    </row>
    <row r="6" spans="1:5" ht="73.5" customHeight="1">
      <c r="A6" s="24" t="s">
        <v>0</v>
      </c>
      <c r="B6" s="25" t="s">
        <v>58</v>
      </c>
      <c r="C6" s="28" t="s">
        <v>79</v>
      </c>
      <c r="D6" s="25" t="s">
        <v>82</v>
      </c>
      <c r="E6" s="27" t="s">
        <v>68</v>
      </c>
    </row>
    <row r="7" spans="1:5" s="16" customFormat="1" ht="19.5" customHeight="1">
      <c r="A7" s="45" t="s">
        <v>1</v>
      </c>
      <c r="B7" s="19" t="s">
        <v>2</v>
      </c>
      <c r="C7" s="17">
        <f>C9</f>
        <v>4203</v>
      </c>
      <c r="D7" s="17">
        <f>D8+D9</f>
        <v>6825.567</v>
      </c>
      <c r="E7" s="17">
        <f t="shared" ref="E7" si="0">E9</f>
        <v>162.70283131096835</v>
      </c>
    </row>
    <row r="8" spans="1:5" s="16" customFormat="1" ht="0.75" hidden="1" customHeight="1">
      <c r="A8" s="46">
        <v>12020000</v>
      </c>
      <c r="B8" s="15" t="s">
        <v>80</v>
      </c>
      <c r="C8" s="17"/>
      <c r="D8" s="18">
        <v>-12.833</v>
      </c>
      <c r="E8" s="17"/>
    </row>
    <row r="9" spans="1:5" ht="20.25">
      <c r="A9" s="46" t="s">
        <v>56</v>
      </c>
      <c r="B9" s="15" t="s">
        <v>55</v>
      </c>
      <c r="C9" s="18">
        <v>4203</v>
      </c>
      <c r="D9" s="18">
        <v>6838.4</v>
      </c>
      <c r="E9" s="18">
        <f t="shared" ref="E9:E25" si="1">D9/C9*100</f>
        <v>162.70283131096835</v>
      </c>
    </row>
    <row r="10" spans="1:5" s="16" customFormat="1" ht="20.25">
      <c r="A10" s="45" t="s">
        <v>13</v>
      </c>
      <c r="B10" s="19" t="s">
        <v>14</v>
      </c>
      <c r="C10" s="17">
        <f>C12+C13+C14</f>
        <v>235275.6</v>
      </c>
      <c r="D10" s="17">
        <f t="shared" ref="D10" si="2">D12+D13+D14</f>
        <v>229792</v>
      </c>
      <c r="E10" s="17">
        <f t="shared" si="1"/>
        <v>97.669286572853281</v>
      </c>
    </row>
    <row r="11" spans="1:5" ht="37.5" hidden="1">
      <c r="A11" s="46" t="s">
        <v>15</v>
      </c>
      <c r="B11" s="15" t="s">
        <v>16</v>
      </c>
      <c r="C11" s="18">
        <v>200</v>
      </c>
      <c r="D11" s="18">
        <v>60.29363</v>
      </c>
      <c r="E11" s="18">
        <f t="shared" si="1"/>
        <v>30.146815</v>
      </c>
    </row>
    <row r="12" spans="1:5" ht="56.25">
      <c r="A12" s="46" t="s">
        <v>54</v>
      </c>
      <c r="B12" s="15" t="s">
        <v>53</v>
      </c>
      <c r="C12" s="18">
        <v>88</v>
      </c>
      <c r="D12" s="18">
        <v>29.9</v>
      </c>
      <c r="E12" s="18">
        <f t="shared" si="1"/>
        <v>33.977272727272727</v>
      </c>
    </row>
    <row r="13" spans="1:5" ht="20.25">
      <c r="A13" s="46" t="s">
        <v>28</v>
      </c>
      <c r="B13" s="15" t="s">
        <v>29</v>
      </c>
      <c r="C13" s="18">
        <v>200</v>
      </c>
      <c r="D13" s="18">
        <v>1361.1</v>
      </c>
      <c r="E13" s="48" t="s">
        <v>85</v>
      </c>
    </row>
    <row r="14" spans="1:5" ht="40.5" customHeight="1">
      <c r="A14" s="46" t="s">
        <v>52</v>
      </c>
      <c r="B14" s="15" t="s">
        <v>51</v>
      </c>
      <c r="C14" s="18">
        <v>234987.6</v>
      </c>
      <c r="D14" s="18">
        <v>228401</v>
      </c>
      <c r="E14" s="18">
        <f t="shared" si="1"/>
        <v>97.197043588682973</v>
      </c>
    </row>
    <row r="15" spans="1:5" s="21" customFormat="1" ht="21" hidden="1" customHeight="1">
      <c r="A15" s="24"/>
      <c r="B15" s="23" t="s">
        <v>50</v>
      </c>
      <c r="C15" s="17"/>
      <c r="D15" s="17"/>
      <c r="E15" s="17" t="e">
        <f t="shared" si="1"/>
        <v>#DIV/0!</v>
      </c>
    </row>
    <row r="16" spans="1:5" s="47" customFormat="1" ht="21" customHeight="1">
      <c r="A16" s="45">
        <v>30000000</v>
      </c>
      <c r="B16" s="19" t="s">
        <v>74</v>
      </c>
      <c r="C16" s="17">
        <f>C17</f>
        <v>0</v>
      </c>
      <c r="D16" s="17">
        <f>D17</f>
        <v>16773.2</v>
      </c>
      <c r="E16" s="17"/>
    </row>
    <row r="17" spans="1:6" s="21" customFormat="1" ht="75">
      <c r="A17" s="46">
        <v>31030000</v>
      </c>
      <c r="B17" s="15" t="s">
        <v>71</v>
      </c>
      <c r="C17" s="18"/>
      <c r="D17" s="18">
        <v>16773.2</v>
      </c>
      <c r="E17" s="18"/>
    </row>
    <row r="18" spans="1:6" s="21" customFormat="1" ht="21">
      <c r="A18" s="45">
        <v>40000000</v>
      </c>
      <c r="B18" s="19" t="s">
        <v>78</v>
      </c>
      <c r="C18" s="17">
        <f>C21+C23</f>
        <v>9800.7000000000007</v>
      </c>
      <c r="D18" s="17">
        <f>D21+D23</f>
        <v>8876.2999999999993</v>
      </c>
      <c r="E18" s="17">
        <f t="shared" si="1"/>
        <v>90.568020651586096</v>
      </c>
    </row>
    <row r="19" spans="1:6" s="21" customFormat="1" ht="21">
      <c r="A19" s="45">
        <v>41030000</v>
      </c>
      <c r="B19" s="19" t="s">
        <v>87</v>
      </c>
      <c r="C19" s="17">
        <f>C20</f>
        <v>1428.9</v>
      </c>
      <c r="D19" s="17">
        <f>D20</f>
        <v>1428.9</v>
      </c>
      <c r="E19" s="18">
        <f t="shared" si="1"/>
        <v>100</v>
      </c>
    </row>
    <row r="20" spans="1:6" s="21" customFormat="1" ht="37.5">
      <c r="A20" s="46">
        <v>41033300</v>
      </c>
      <c r="B20" s="15" t="s">
        <v>86</v>
      </c>
      <c r="C20" s="18">
        <v>1428.9</v>
      </c>
      <c r="D20" s="18">
        <v>1428.9</v>
      </c>
      <c r="E20" s="18">
        <f t="shared" si="1"/>
        <v>100</v>
      </c>
    </row>
    <row r="21" spans="1:6" s="21" customFormat="1" ht="37.5">
      <c r="A21" s="45" t="s">
        <v>76</v>
      </c>
      <c r="B21" s="19" t="s">
        <v>70</v>
      </c>
      <c r="C21" s="17">
        <f>C22</f>
        <v>4714.7</v>
      </c>
      <c r="D21" s="17">
        <f>D22</f>
        <v>4714.7</v>
      </c>
      <c r="E21" s="17">
        <f t="shared" si="1"/>
        <v>100</v>
      </c>
    </row>
    <row r="22" spans="1:6" s="21" customFormat="1" ht="21">
      <c r="A22" s="46" t="s">
        <v>77</v>
      </c>
      <c r="B22" s="15" t="s">
        <v>63</v>
      </c>
      <c r="C22" s="18">
        <v>4714.7</v>
      </c>
      <c r="D22" s="18">
        <v>4714.7</v>
      </c>
      <c r="E22" s="18">
        <f t="shared" si="1"/>
        <v>100</v>
      </c>
    </row>
    <row r="23" spans="1:6" s="21" customFormat="1" ht="56.25">
      <c r="A23" s="45">
        <v>42000000</v>
      </c>
      <c r="B23" s="19" t="s">
        <v>75</v>
      </c>
      <c r="C23" s="17">
        <f>C24</f>
        <v>5086</v>
      </c>
      <c r="D23" s="17">
        <f>D24</f>
        <v>4161.6000000000004</v>
      </c>
      <c r="E23" s="17">
        <f t="shared" si="1"/>
        <v>81.824616594573342</v>
      </c>
    </row>
    <row r="24" spans="1:6" ht="75">
      <c r="A24" s="46">
        <v>42030000</v>
      </c>
      <c r="B24" s="15" t="s">
        <v>73</v>
      </c>
      <c r="C24" s="18">
        <v>5086</v>
      </c>
      <c r="D24" s="18">
        <v>4161.6000000000004</v>
      </c>
      <c r="E24" s="18">
        <f t="shared" si="1"/>
        <v>81.824616594573342</v>
      </c>
    </row>
    <row r="25" spans="1:6" s="21" customFormat="1" ht="21">
      <c r="A25" s="22" t="s">
        <v>48</v>
      </c>
      <c r="B25" s="23" t="s">
        <v>49</v>
      </c>
      <c r="C25" s="17">
        <f>C7+C10+C16+C20+C21+C23</f>
        <v>250708.2</v>
      </c>
      <c r="D25" s="17">
        <f>D7+D10+D16+D20+D21+D23</f>
        <v>263695.967</v>
      </c>
      <c r="E25" s="17">
        <f t="shared" si="1"/>
        <v>105.18043167315628</v>
      </c>
    </row>
    <row r="27" spans="1:6" ht="18.75">
      <c r="A27" s="26"/>
      <c r="B27" s="9"/>
      <c r="C27" s="9"/>
      <c r="D27" s="9"/>
      <c r="E27" s="9"/>
      <c r="F27" s="9"/>
    </row>
  </sheetData>
  <mergeCells count="1">
    <mergeCell ref="A3:E3"/>
  </mergeCells>
  <pageMargins left="0.7" right="0.7" top="0.75" bottom="0.75" header="0.3" footer="0.3"/>
  <pageSetup paperSize="9" scale="6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Загальний фонд 01.01.2025</vt:lpstr>
      <vt:lpstr>Спеціальний фонд 01.01.2025</vt:lpstr>
      <vt:lpstr>'Спеціальний фонд 01.01.2025'!Область_друку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Войнаровська Оксана Вікторівна</cp:lastModifiedBy>
  <cp:lastPrinted>2024-12-03T13:20:29Z</cp:lastPrinted>
  <dcterms:created xsi:type="dcterms:W3CDTF">2021-04-02T06:15:15Z</dcterms:created>
  <dcterms:modified xsi:type="dcterms:W3CDTF">2025-01-24T10:45:53Z</dcterms:modified>
</cp:coreProperties>
</file>