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4\сайт\"/>
    </mc:Choice>
  </mc:AlternateContent>
  <xr:revisionPtr revIDLastSave="0" documentId="13_ncr:1_{7E0A23CA-CF65-4B70-AD84-A11591B7CAF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11.2024" sheetId="1" r:id="rId1"/>
    <sheet name="Спеціальний фонд 01.11.2024" sheetId="2" r:id="rId2"/>
  </sheets>
  <definedNames>
    <definedName name="_xlnm.Print_Area" localSheetId="1">'Спеціальний фонд 01.11.2024'!$A$1:$E$25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9" i="2"/>
  <c r="C19" i="2"/>
  <c r="D16" i="2"/>
  <c r="F24" i="1"/>
  <c r="D7" i="2"/>
  <c r="E20" i="2" l="1"/>
  <c r="E19" i="2"/>
  <c r="C10" i="2"/>
  <c r="E26" i="1"/>
  <c r="D21" i="2" l="1"/>
  <c r="D18" i="2" s="1"/>
  <c r="C21" i="2"/>
  <c r="C18" i="2" s="1"/>
  <c r="E18" i="2" l="1"/>
  <c r="E21" i="2"/>
  <c r="E16" i="1"/>
  <c r="E7" i="1" l="1"/>
  <c r="D7" i="1"/>
  <c r="F13" i="1"/>
  <c r="D26" i="1"/>
  <c r="F33" i="1"/>
  <c r="D10" i="2" l="1"/>
  <c r="C7" i="2"/>
  <c r="C23" i="2" s="1"/>
  <c r="D23" i="2" l="1"/>
  <c r="E10" i="2"/>
  <c r="F26" i="1"/>
  <c r="E12" i="2" l="1"/>
  <c r="F23" i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14" i="2"/>
  <c r="E22" i="2"/>
  <c r="D25" i="1" l="1"/>
  <c r="F25" i="1" l="1"/>
  <c r="E23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<sst xmlns="http://schemas.openxmlformats.org/spreadsheetml/2006/main" count="105" uniqueCount="86">
  <si>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</si>
  <si>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</si>
  <si>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</si>
  <si>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</si>
  <si>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</si>
  <si>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</si>
  <si>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</si>
  <si>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</si>
  <si>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</si>
  <si>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</si>
  <si>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</si>
  <si>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</si>
  <si>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</si>
  <si>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</si>
  <si>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</si>
  <si>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</si>
  <si>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</si>
  <si>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</si>
  <si>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</si>
  <si>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</si>
  <si>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</si>
  <si>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</si>
  <si>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</si>
  <si>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</si>
  <si>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</si>
  <si>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</si>
  <si>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</si>
  <si>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</si>
  <si>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</si>
  <si>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</si>
  <si>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</si>
  <si>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</si>
  <si>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</si>
  <si>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</si>
  <si>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</si>
  <si>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</si>
  <si>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</si>
  <si>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</si>
  <si>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</si>
  <si>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</si>
  <si>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</si>
  <si>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</si>
  <si>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</si>
  <si>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</si>
  <si>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</si>
  <si>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</si>
  <si>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</si>
  <si>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</si>
  <si>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</si>
  <si>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</si>
  <si>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</si>
  <si>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</si>
  <si>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</si>
  <si>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</si>
  <si>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</si>
  <si>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</si>
  <si>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</si>
  <si>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</si>
  <si>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</si>
  <si>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</si>
  <si>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</si>
  <si>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</si>
  <si>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</si>
  <si>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</si>
  <si>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</si>
  <si>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</si>
  <si>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</si>
  <si>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</si>
  <si>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</si>
  <si>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</si>
  <si>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</si>
  <si>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</si>
  <si>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</si>
  <si>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</si>
  <si>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</si>
  <si>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</si>
  <si>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</si>
  <si>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</si>
  <si>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</si>
  <si>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</si>
  <si>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</si>
  <si>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Інформація про надходження до загального фонду 
обласного бюджету Тернопільської області станом на 01.11.2024</t>
  </si>
  <si>
    <t>Надійшло 
на 01.11.2024</t>
  </si>
  <si>
    <t>Інформація про надходження до спеціального фонду обласного бюджету Тернопільської області станом на 01.11.2024</t>
  </si>
  <si>
    <t>у  5,6 рази</t>
  </si>
  <si>
    <t>у  5,8 рази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</si>
</sst>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4" fillId="0" borderId="0" xfId="0" applyFont="1"/>
    <xf numFmtId="164" fontId="4" fillId="0" borderId="0" xfId="0" applyNumberFormat="1" applyFont="1" applyAlignment="1">
      <alignment wrapText="1"/>
    </xf>
    <xf numFmtId="164" fontId="4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164" fontId="7" fillId="2" borderId="1" xfId="0" applyNumberFormat="1" applyFont="1" applyFill="1" applyBorder="1" applyAlignment="1">
      <alignment vertical="center" wrapText="1"/>
    </xf>
    <xf numFmtId="0" fontId="3" fillId="0" borderId="0" xfId="0" applyFont="1"/>
    <xf numFmtId="165" fontId="8" fillId="2" borderId="1" xfId="0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/>
    </xf>
    <xf numFmtId="0" fontId="12" fillId="0" borderId="0" xfId="0" applyFont="1"/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16" fillId="0" borderId="1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7" fillId="0" borderId="0" xfId="0" applyFont="1"/>
    <xf numFmtId="165" fontId="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8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2000000}"/>
    <cellStyle name="Звичайний 2 2" xfId="4" xr:uid="{00000000-0005-0000-0000-000003000000}"/>
    <cellStyle name="Звичайний 3" xfId="7" xr:uid="{87B1CD54-FB01-4053-80E5-4F456B7E5A08}"/>
    <cellStyle name="Обычный 2" xfId="6" xr:uid="{00000000-0005-0000-0000-000005000000}"/>
    <cellStyle name="Стиль 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opLeftCell="B1" zoomScale="90" zoomScaleNormal="90" workbookViewId="0">
      <selection activeCell="F21" sqref="F21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9" t="s">
        <v>81</v>
      </c>
      <c r="C3" s="49"/>
      <c r="D3" s="49"/>
      <c r="E3" s="49"/>
      <c r="F3" s="49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82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1076826.3</v>
      </c>
      <c r="E7" s="35">
        <f>E9+E10+E12+E14+E13</f>
        <v>980836.40300000005</v>
      </c>
      <c r="F7" s="35">
        <f>E7/D7*100</f>
        <v>91.085851357828091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953956.3</v>
      </c>
      <c r="E9" s="38">
        <v>879423.25100000005</v>
      </c>
      <c r="F9" s="38">
        <f t="shared" ref="F9:F43" si="0">E9/D9*100</f>
        <v>92.186953532357833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114000</v>
      </c>
      <c r="E10" s="38">
        <v>93271.425000000003</v>
      </c>
      <c r="F10" s="38">
        <f t="shared" si="0"/>
        <v>81.817039473684218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4830</v>
      </c>
      <c r="E12" s="38">
        <v>4168.424</v>
      </c>
      <c r="F12" s="38">
        <f t="shared" si="0"/>
        <v>86.302774327122151</v>
      </c>
    </row>
    <row r="13" spans="1:6" ht="37.5">
      <c r="A13" s="39"/>
      <c r="B13" s="40" t="s">
        <v>11</v>
      </c>
      <c r="C13" s="41" t="s">
        <v>12</v>
      </c>
      <c r="D13" s="38">
        <v>4040</v>
      </c>
      <c r="E13" s="38">
        <v>3973.3029999999999</v>
      </c>
      <c r="F13" s="38">
        <f t="shared" ref="F13" si="1">E13/D13*100</f>
        <v>98.349084158415835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29475.3</v>
      </c>
      <c r="E16" s="35">
        <f>E18+E19+E21+E22+E23+E24</f>
        <v>27706.81</v>
      </c>
      <c r="F16" s="35">
        <f t="shared" si="0"/>
        <v>94.000094994792263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700</v>
      </c>
      <c r="E17" s="35">
        <f>E18++E19</f>
        <v>1785.05</v>
      </c>
      <c r="F17" s="35">
        <f t="shared" si="0"/>
        <v>255.00714285714287</v>
      </c>
    </row>
    <row r="18" spans="1:6" ht="150">
      <c r="A18" s="39">
        <v>1</v>
      </c>
      <c r="B18" s="40" t="s">
        <v>17</v>
      </c>
      <c r="C18" s="41" t="s">
        <v>72</v>
      </c>
      <c r="D18" s="38">
        <v>400</v>
      </c>
      <c r="E18" s="38">
        <v>119.348</v>
      </c>
      <c r="F18" s="38">
        <f>E18/D18*100</f>
        <v>29.837000000000003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300</v>
      </c>
      <c r="E19" s="38">
        <v>1665.702</v>
      </c>
      <c r="F19" s="48" t="s">
        <v>84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26584</v>
      </c>
      <c r="E21" s="38">
        <v>23132.717000000001</v>
      </c>
      <c r="F21" s="38">
        <f t="shared" si="0"/>
        <v>87.017442822750525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218.08799999999999</v>
      </c>
      <c r="F22" s="38">
        <f t="shared" si="0"/>
        <v>87.235200000000006</v>
      </c>
    </row>
    <row r="23" spans="1:6" ht="150">
      <c r="A23" s="39">
        <v>1</v>
      </c>
      <c r="B23" s="40" t="s">
        <v>26</v>
      </c>
      <c r="C23" s="41" t="s">
        <v>27</v>
      </c>
      <c r="D23" s="38">
        <v>84</v>
      </c>
      <c r="E23" s="38">
        <v>84.644000000000005</v>
      </c>
      <c r="F23" s="38">
        <f t="shared" si="0"/>
        <v>100.76666666666667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1857.3</v>
      </c>
      <c r="E24" s="38">
        <v>2486.3110000000001</v>
      </c>
      <c r="F24" s="38">
        <f t="shared" si="0"/>
        <v>133.86695741129597</v>
      </c>
    </row>
    <row r="25" spans="1:6" s="21" customFormat="1" ht="21" hidden="1">
      <c r="A25" s="33"/>
      <c r="B25" s="31"/>
      <c r="C25" s="34" t="s">
        <v>50</v>
      </c>
      <c r="D25" s="35">
        <f>D7+D16</f>
        <v>1106301.6000000001</v>
      </c>
      <c r="E25" s="35">
        <f>E7+E16</f>
        <v>1008543.2130000001</v>
      </c>
      <c r="F25" s="35">
        <f t="shared" si="0"/>
        <v>91.163495831516471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764699.37299999991</v>
      </c>
      <c r="E26" s="35">
        <f>E28+E34+E33</f>
        <v>694395.58900000004</v>
      </c>
      <c r="F26" s="35">
        <f t="shared" si="0"/>
        <v>90.806349987683348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218813.59299999999</v>
      </c>
      <c r="E28" s="38">
        <v>183620.09299999999</v>
      </c>
      <c r="F28" s="38">
        <f t="shared" si="0"/>
        <v>83.916218587023522</v>
      </c>
    </row>
    <row r="29" spans="1:6" ht="20.25" hidden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6" customHeight="1">
      <c r="A33" s="39"/>
      <c r="B33" s="40" t="s">
        <v>40</v>
      </c>
      <c r="C33" s="41" t="s">
        <v>41</v>
      </c>
      <c r="D33" s="38">
        <v>513142.44199999998</v>
      </c>
      <c r="E33" s="38">
        <v>477834.88500000001</v>
      </c>
      <c r="F33" s="38">
        <f t="shared" ref="F33" si="2">E33/D33*100</f>
        <v>93.119345797555368</v>
      </c>
    </row>
    <row r="34" spans="1:6" ht="36" customHeight="1">
      <c r="A34" s="39">
        <v>1</v>
      </c>
      <c r="B34" s="40">
        <v>41050000</v>
      </c>
      <c r="C34" s="41" t="s">
        <v>70</v>
      </c>
      <c r="D34" s="38">
        <v>32743.338</v>
      </c>
      <c r="E34" s="38">
        <v>32940.610999999997</v>
      </c>
      <c r="F34" s="38">
        <f t="shared" si="0"/>
        <v>100.60248286231537</v>
      </c>
    </row>
    <row r="35" spans="1:6" s="16" customFormat="1" ht="75" hidden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75" hidden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37.5" hidden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2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75" hidden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3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9.25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93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1871000.973</v>
      </c>
      <c r="E43" s="35">
        <f>E7+E16+E26</f>
        <v>1702938.8020000001</v>
      </c>
      <c r="F43" s="35">
        <f t="shared" si="0"/>
        <v>91.017526264001575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view="pageBreakPreview" topLeftCell="A17" zoomScaleNormal="100" zoomScaleSheetLayoutView="100" workbookViewId="0">
      <selection activeCell="E14" sqref="E14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50" t="s">
        <v>83</v>
      </c>
      <c r="B3" s="50"/>
      <c r="C3" s="50"/>
      <c r="D3" s="50"/>
      <c r="E3" s="50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82</v>
      </c>
      <c r="E6" s="27" t="s">
        <v>68</v>
      </c>
    </row>
    <row r="7" spans="1:5" s="16" customFormat="1" ht="19.5" customHeight="1">
      <c r="A7" s="45" t="s">
        <v>1</v>
      </c>
      <c r="B7" s="19" t="s">
        <v>2</v>
      </c>
      <c r="C7" s="17">
        <f>C9</f>
        <v>4203</v>
      </c>
      <c r="D7" s="17">
        <f>D8+D9</f>
        <v>5222.8770000000004</v>
      </c>
      <c r="E7" s="17">
        <f t="shared" ref="E7" si="0">E9</f>
        <v>124.57078277420889</v>
      </c>
    </row>
    <row r="8" spans="1:5" s="16" customFormat="1" ht="0.75" hidden="1" customHeight="1">
      <c r="A8" s="46">
        <v>12020000</v>
      </c>
      <c r="B8" s="15" t="s">
        <v>80</v>
      </c>
      <c r="C8" s="17"/>
      <c r="D8" s="18">
        <v>-12.833</v>
      </c>
      <c r="E8" s="17"/>
    </row>
    <row r="9" spans="1:5" ht="20.25">
      <c r="A9" s="46" t="s">
        <v>56</v>
      </c>
      <c r="B9" s="15" t="s">
        <v>55</v>
      </c>
      <c r="C9" s="18">
        <v>4203</v>
      </c>
      <c r="D9" s="18">
        <v>5235.71</v>
      </c>
      <c r="E9" s="18">
        <f t="shared" ref="E9:E23" si="1">D9/C9*100</f>
        <v>124.57078277420889</v>
      </c>
    </row>
    <row r="10" spans="1:5" s="16" customFormat="1" ht="20.25">
      <c r="A10" s="45" t="s">
        <v>13</v>
      </c>
      <c r="B10" s="19" t="s">
        <v>14</v>
      </c>
      <c r="C10" s="17">
        <f>C12+C13+C14</f>
        <v>124202</v>
      </c>
      <c r="D10" s="17">
        <f t="shared" ref="D10" si="2">D12+D13+D14</f>
        <v>162528.53200000001</v>
      </c>
      <c r="E10" s="17">
        <f t="shared" si="1"/>
        <v>130.85822450524148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88</v>
      </c>
      <c r="D12" s="18">
        <v>29.896999999999998</v>
      </c>
      <c r="E12" s="18">
        <f t="shared" si="1"/>
        <v>33.973863636363632</v>
      </c>
    </row>
    <row r="13" spans="1:5" ht="20.25">
      <c r="A13" s="46" t="s">
        <v>28</v>
      </c>
      <c r="B13" s="15" t="s">
        <v>29</v>
      </c>
      <c r="C13" s="18">
        <v>200</v>
      </c>
      <c r="D13" s="18">
        <v>1158.923</v>
      </c>
      <c r="E13" s="48" t="s">
        <v>85</v>
      </c>
    </row>
    <row r="14" spans="1:5" ht="40.5" customHeight="1">
      <c r="A14" s="46" t="s">
        <v>52</v>
      </c>
      <c r="B14" s="15" t="s">
        <v>51</v>
      </c>
      <c r="C14" s="18">
        <v>123914</v>
      </c>
      <c r="D14" s="18">
        <v>161339.712</v>
      </c>
      <c r="E14" s="18">
        <f t="shared" si="1"/>
        <v>130.20297302968186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>
        <f>C17</f>
        <v>0</v>
      </c>
      <c r="D16" s="17">
        <f>D17</f>
        <v>16769.034</v>
      </c>
      <c r="E16" s="17"/>
    </row>
    <row r="17" spans="1:6" s="21" customFormat="1" ht="75">
      <c r="A17" s="46">
        <v>31030000</v>
      </c>
      <c r="B17" s="15" t="s">
        <v>71</v>
      </c>
      <c r="C17" s="17">
        <v>0</v>
      </c>
      <c r="D17" s="18">
        <v>16769.034</v>
      </c>
      <c r="E17" s="18"/>
    </row>
    <row r="18" spans="1:6" s="21" customFormat="1" ht="21">
      <c r="A18" s="45">
        <v>40000000</v>
      </c>
      <c r="B18" s="19" t="s">
        <v>78</v>
      </c>
      <c r="C18" s="17">
        <f>C19+C21</f>
        <v>9680.3970000000008</v>
      </c>
      <c r="D18" s="17">
        <f>D19+D21</f>
        <v>9680.3970000000008</v>
      </c>
      <c r="E18" s="17">
        <f t="shared" si="1"/>
        <v>100</v>
      </c>
    </row>
    <row r="19" spans="1:6" s="21" customFormat="1" ht="37.5">
      <c r="A19" s="45" t="s">
        <v>76</v>
      </c>
      <c r="B19" s="19" t="s">
        <v>70</v>
      </c>
      <c r="C19" s="17">
        <f>C20</f>
        <v>4594.8</v>
      </c>
      <c r="D19" s="17">
        <f>D20</f>
        <v>4594.8</v>
      </c>
      <c r="E19" s="17">
        <f t="shared" si="1"/>
        <v>100</v>
      </c>
    </row>
    <row r="20" spans="1:6" s="21" customFormat="1" ht="21">
      <c r="A20" s="46" t="s">
        <v>77</v>
      </c>
      <c r="B20" s="15" t="s">
        <v>63</v>
      </c>
      <c r="C20" s="18">
        <v>4594.8</v>
      </c>
      <c r="D20" s="18">
        <v>4594.8</v>
      </c>
      <c r="E20" s="18">
        <f t="shared" si="1"/>
        <v>100</v>
      </c>
    </row>
    <row r="21" spans="1:6" s="21" customFormat="1" ht="56.25">
      <c r="A21" s="45">
        <v>42000000</v>
      </c>
      <c r="B21" s="19" t="s">
        <v>75</v>
      </c>
      <c r="C21" s="17">
        <f>C22</f>
        <v>5085.5969999999998</v>
      </c>
      <c r="D21" s="17">
        <f>D22</f>
        <v>5085.5969999999998</v>
      </c>
      <c r="E21" s="17">
        <f t="shared" si="1"/>
        <v>100</v>
      </c>
    </row>
    <row r="22" spans="1:6" ht="75">
      <c r="A22" s="46">
        <v>42030000</v>
      </c>
      <c r="B22" s="15" t="s">
        <v>73</v>
      </c>
      <c r="C22" s="18">
        <v>5085.5969999999998</v>
      </c>
      <c r="D22" s="18">
        <v>5085.5969999999998</v>
      </c>
      <c r="E22" s="18">
        <f t="shared" si="1"/>
        <v>100</v>
      </c>
    </row>
    <row r="23" spans="1:6" s="21" customFormat="1" ht="21">
      <c r="A23" s="22" t="s">
        <v>48</v>
      </c>
      <c r="B23" s="23" t="s">
        <v>49</v>
      </c>
      <c r="C23" s="17">
        <f>C7+C10+C18</f>
        <v>138085.397</v>
      </c>
      <c r="D23" s="17">
        <f>D7+D10+D16+D19+D21</f>
        <v>194200.84000000003</v>
      </c>
      <c r="E23" s="17">
        <f t="shared" si="1"/>
        <v>140.63821679855113</v>
      </c>
    </row>
    <row r="25" spans="1:6" ht="18.75">
      <c r="A25" s="26"/>
      <c r="B25" s="9"/>
      <c r="C25" s="9"/>
      <c r="D25" s="9"/>
      <c r="E25" s="9"/>
      <c r="F25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01.11.2024</vt:lpstr>
      <vt:lpstr>Спеціальний фонд 01.11.2024</vt:lpstr>
      <vt:lpstr>'Спеціальний фонд 01.11.2024'!Область_друку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2024-10-02T07:50:32Z</cp:lastPrinted>
  <dcterms:created xsi:type="dcterms:W3CDTF">2021-04-02T06:15:15Z</dcterms:created>
  <dcterms:modified xsi:type="dcterms:W3CDTF">2024-11-05T08:20:16Z</dcterms:modified>
</cp:coreProperties>
</file>