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Іра Руснак\Доходи та Видатки (до 5 числа)\01.04.2026\"/>
    </mc:Choice>
  </mc:AlternateContent>
  <xr:revisionPtr revIDLastSave="0" documentId="13_ncr:1_{002178F1-D62D-48A7-A6DE-3302F872407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Загальний фонд 01.04.2026" sheetId="1" r:id="rId1"/>
    <sheet name="Спеціальний фонд 01.04.2026" sheetId="2" r:id="rId2"/>
  </sheets>
  <definedNames>
    <definedName name="_xlnm.Print_Area" localSheetId="1">'Спеціальний фонд 01.04.2026'!$A$1:$E$29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F25" i="1"/>
  <c r="F26" i="1"/>
  <c r="F41" i="1"/>
  <c r="F33" i="1"/>
  <c r="E26" i="1"/>
  <c r="D26" i="1"/>
  <c r="F42" i="1"/>
  <c r="E7" i="1"/>
  <c r="D7" i="1"/>
  <c r="D16" i="1"/>
  <c r="C19" i="2"/>
  <c r="E12" i="2"/>
  <c r="E22" i="2"/>
  <c r="E20" i="2"/>
  <c r="D19" i="2"/>
  <c r="E19" i="2" s="1"/>
  <c r="F7" i="1" l="1"/>
  <c r="E24" i="2"/>
  <c r="C23" i="2" l="1"/>
  <c r="F18" i="1"/>
  <c r="F19" i="1"/>
  <c r="E21" i="2"/>
  <c r="E14" i="2"/>
  <c r="D23" i="2"/>
  <c r="D16" i="2"/>
  <c r="F24" i="1"/>
  <c r="D7" i="2"/>
  <c r="E23" i="2" l="1"/>
  <c r="C10" i="2"/>
  <c r="D25" i="2" l="1"/>
  <c r="D18" i="2" s="1"/>
  <c r="C25" i="2"/>
  <c r="C18" i="2" s="1"/>
  <c r="E18" i="2" l="1"/>
  <c r="E25" i="2"/>
  <c r="E16" i="1"/>
  <c r="F13" i="1" l="1"/>
  <c r="D10" i="2" l="1"/>
  <c r="D27" i="2" s="1"/>
  <c r="C7" i="2"/>
  <c r="C27" i="2" s="1"/>
  <c r="E10" i="2" l="1"/>
  <c r="F23" i="1" l="1"/>
  <c r="F22" i="1"/>
  <c r="F21" i="1"/>
  <c r="F20" i="1"/>
  <c r="D44" i="1" l="1"/>
  <c r="F32" i="1"/>
  <c r="F43" i="1" l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E27" i="2" l="1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44" i="1" l="1"/>
</calcChain>
</file>

<file path=xl/sharedStrings.xml><?xml version="1.0" encoding="utf-8"?>
<sst xmlns="http://schemas.openxmlformats.org/spreadsheetml/2006/main" count="109" uniqueCount="87">
  <si>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</si>
  <si>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</si>
  <si>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</si>
  <si>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</si>
  <si>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</si>
  <si>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</si>
  <si>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</si>
  <si>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</si>
  <si>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</si>
  <si>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</si>
  <si>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</si>
  <si>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</si>
  <si>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</si>
  <si>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</si>
  <si>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</si>
  <si>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</si>
  <si>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</si>
  <si>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</si>
  <si>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</si>
  <si>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</si>
  <si>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</si>
  <si>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</si>
  <si>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</si>
  <si>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</si>
  <si>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</si>
  <si>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</si>
  <si>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</si>
  <si>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</si>
  <si>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</si>
  <si>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</si>
  <si>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</si>
  <si>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</si>
  <si>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</si>
  <si>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</si>
  <si>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</si>
  <si>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</si>
  <si>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</si>
  <si>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</si>
  <si>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</si>
  <si>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</si>
  <si>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</si>
  <si>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</si>
  <si>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</si>
  <si>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</si>
  <si>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</si>
  <si>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</si>
  <si>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</si>
  <si>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</si>
  <si>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</si>
  <si>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</si>
  <si>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</si>
  <si>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</si>
  <si>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</si>
  <si>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</si>
  <si>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</si>
  <si>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</si>
  <si>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</si>
  <si>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</si>
  <si>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</si>
  <si>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</si>
  <si>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</si>
  <si>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</si>
  <si>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</si>
  <si>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</si>
  <si>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</si>
  <si>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</si>
  <si>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</si>
  <si>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</si>
  <si>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</si>
  <si>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</si>
  <si>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</si>
  <si>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</si>
  <si>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</si>
  <si>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</si>
  <si>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</si>
  <si>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</si>
  <si>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</si>
  <si>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</si>
  <si>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</si>
  <si>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</si>
  <si>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</si>
  <si>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</si>
  <si>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</si>
  <si>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загального фонду 
обласного бюджету Тернопільської області станом на 01.04.2026</t>
  </si>
  <si>
    <t>Надійшло 
на 01.04.2026</t>
  </si>
  <si>
    <t>Інформація про надходження до спеціального фонду обласного бюджету Тернопільської області станом на 01.04.2026</t>
  </si>
  <si>
    <t>у 2 рази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</si>
</sst>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4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8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9" fillId="0" borderId="0" xfId="0" applyFont="1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right" vertical="center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opLeftCell="B22" zoomScale="80" zoomScaleNormal="80" workbookViewId="0">
      <selection activeCell="M33" sqref="M33"/>
    </sheetView>
  </sheetViews>
  <sheetFormatPr defaultRowHeight="14.4"/>
  <cols>
    <col min="1" max="1" width="0" hidden="1" customWidth="1"/>
    <col min="2" max="2" width="18" customWidth="1"/>
    <col min="3" max="3" width="50.6640625" style="2" customWidth="1"/>
    <col min="4" max="4" width="27.5546875" style="1" customWidth="1"/>
    <col min="5" max="5" width="20.5546875" style="1" customWidth="1"/>
    <col min="6" max="6" width="21.5546875" style="1" customWidth="1"/>
  </cols>
  <sheetData>
    <row r="1" spans="1:6" ht="18">
      <c r="B1" s="9"/>
      <c r="C1" s="10"/>
      <c r="D1" s="11"/>
      <c r="E1" s="11"/>
      <c r="F1" s="11"/>
    </row>
    <row r="2" spans="1:6" ht="17.399999999999999">
      <c r="B2" s="12"/>
      <c r="C2" s="13"/>
      <c r="D2" s="14"/>
      <c r="E2" s="14"/>
      <c r="F2" s="14"/>
    </row>
    <row r="3" spans="1:6" ht="61.5" customHeight="1">
      <c r="B3" s="48" t="s">
        <v>83</v>
      </c>
      <c r="C3" s="48"/>
      <c r="D3" s="48"/>
      <c r="E3" s="48"/>
      <c r="F3" s="48"/>
    </row>
    <row r="4" spans="1:6" ht="17.399999999999999">
      <c r="B4" s="12"/>
      <c r="C4" s="12"/>
      <c r="D4" s="12"/>
      <c r="E4" s="12"/>
      <c r="F4" s="12"/>
    </row>
    <row r="5" spans="1:6" ht="21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1460494.6</v>
      </c>
      <c r="E7" s="35">
        <f>E9+E10+E12+E14+E13</f>
        <v>382000.26699999993</v>
      </c>
      <c r="F7" s="35">
        <f>E7/D7*100</f>
        <v>26.15554121186069</v>
      </c>
    </row>
    <row r="8" spans="1:6" s="21" customFormat="1" ht="52.2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1">
      <c r="A9" s="39">
        <v>1</v>
      </c>
      <c r="B9" s="40" t="s">
        <v>3</v>
      </c>
      <c r="C9" s="41" t="s">
        <v>4</v>
      </c>
      <c r="D9" s="38">
        <v>1303291.6000000001</v>
      </c>
      <c r="E9" s="38">
        <v>322645.90399999998</v>
      </c>
      <c r="F9" s="38">
        <f t="shared" ref="F9:F44" si="0">E9/D9*100</f>
        <v>24.756232910578106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144900</v>
      </c>
      <c r="E10" s="38">
        <v>56225.218000000001</v>
      </c>
      <c r="F10" s="38">
        <f t="shared" si="0"/>
        <v>38.802772946859903</v>
      </c>
    </row>
    <row r="11" spans="1:6" ht="34.799999999999997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6">
      <c r="A12" s="39">
        <v>1</v>
      </c>
      <c r="B12" s="40" t="s">
        <v>9</v>
      </c>
      <c r="C12" s="41" t="s">
        <v>10</v>
      </c>
      <c r="D12" s="38">
        <v>5603</v>
      </c>
      <c r="E12" s="38">
        <v>1296.8979999999999</v>
      </c>
      <c r="F12" s="38">
        <f t="shared" si="0"/>
        <v>23.146492950205246</v>
      </c>
    </row>
    <row r="13" spans="1:6" ht="36">
      <c r="A13" s="39"/>
      <c r="B13" s="40" t="s">
        <v>11</v>
      </c>
      <c r="C13" s="41" t="s">
        <v>12</v>
      </c>
      <c r="D13" s="38">
        <v>6700</v>
      </c>
      <c r="E13" s="38">
        <v>1832.2470000000001</v>
      </c>
      <c r="F13" s="38">
        <f t="shared" ref="F13" si="1">E13/D13*100</f>
        <v>27.346970149253728</v>
      </c>
    </row>
    <row r="14" spans="1:6" ht="36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6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31043.4</v>
      </c>
      <c r="E16" s="35">
        <f>E18+E19+E21+E22+E23+E24</f>
        <v>9629.246000000001</v>
      </c>
      <c r="F16" s="35">
        <f t="shared" si="0"/>
        <v>31.01865775011758</v>
      </c>
    </row>
    <row r="17" spans="1:6" s="16" customFormat="1" ht="34.799999999999997" hidden="1">
      <c r="A17" s="42">
        <v>1</v>
      </c>
      <c r="B17" s="36" t="s">
        <v>15</v>
      </c>
      <c r="C17" s="37" t="s">
        <v>16</v>
      </c>
      <c r="D17" s="35">
        <f>D18++D19</f>
        <v>740</v>
      </c>
      <c r="E17" s="35">
        <f>E18++E19</f>
        <v>137.51400000000001</v>
      </c>
      <c r="F17" s="35">
        <f t="shared" si="0"/>
        <v>18.582972972972975</v>
      </c>
    </row>
    <row r="18" spans="1:6" ht="144">
      <c r="A18" s="39">
        <v>1</v>
      </c>
      <c r="B18" s="40" t="s">
        <v>17</v>
      </c>
      <c r="C18" s="41" t="s">
        <v>72</v>
      </c>
      <c r="D18" s="38">
        <v>240</v>
      </c>
      <c r="E18" s="38">
        <v>66.307000000000002</v>
      </c>
      <c r="F18" s="38">
        <f>E18/D18*100</f>
        <v>27.627916666666668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500</v>
      </c>
      <c r="E19" s="38">
        <v>71.206999999999994</v>
      </c>
      <c r="F19" s="38">
        <f>E19/D19*100</f>
        <v>14.241399999999999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0" customHeight="1">
      <c r="A21" s="39">
        <v>1</v>
      </c>
      <c r="B21" s="40" t="s">
        <v>22</v>
      </c>
      <c r="C21" s="41" t="s">
        <v>23</v>
      </c>
      <c r="D21" s="38">
        <v>29028.400000000001</v>
      </c>
      <c r="E21" s="38">
        <v>7492.2449999999999</v>
      </c>
      <c r="F21" s="38">
        <f t="shared" si="0"/>
        <v>25.810051535737415</v>
      </c>
    </row>
    <row r="22" spans="1:6" ht="54">
      <c r="A22" s="39">
        <v>1</v>
      </c>
      <c r="B22" s="40" t="s">
        <v>24</v>
      </c>
      <c r="C22" s="41" t="s">
        <v>25</v>
      </c>
      <c r="D22" s="38">
        <v>165</v>
      </c>
      <c r="E22" s="38">
        <v>84.903999999999996</v>
      </c>
      <c r="F22" s="38">
        <f t="shared" si="0"/>
        <v>51.456969696969693</v>
      </c>
    </row>
    <row r="23" spans="1:6" ht="126">
      <c r="A23" s="39">
        <v>1</v>
      </c>
      <c r="B23" s="40" t="s">
        <v>26</v>
      </c>
      <c r="C23" s="41" t="s">
        <v>27</v>
      </c>
      <c r="D23" s="38">
        <v>110</v>
      </c>
      <c r="E23" s="38">
        <v>11.778</v>
      </c>
      <c r="F23" s="38">
        <f>E23/D23*100</f>
        <v>10.707272727272727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1000</v>
      </c>
      <c r="E24" s="38">
        <v>1902.8050000000001</v>
      </c>
      <c r="F24" s="38">
        <f>E24/D24*100</f>
        <v>190.28050000000002</v>
      </c>
    </row>
    <row r="25" spans="1:6" s="21" customFormat="1" ht="21" hidden="1">
      <c r="A25" s="33"/>
      <c r="B25" s="31"/>
      <c r="C25" s="34" t="s">
        <v>50</v>
      </c>
      <c r="D25" s="35">
        <f>D7+D16</f>
        <v>1491538</v>
      </c>
      <c r="E25" s="35">
        <f>E7+E16</f>
        <v>391629.51299999992</v>
      </c>
      <c r="F25" s="38">
        <f t="shared" ref="F25:F26" si="2">E25/D25*100</f>
        <v>26.256757320296227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D28+D33+D41</f>
        <v>577721.59999999998</v>
      </c>
      <c r="E26" s="35">
        <f t="shared" ref="E26:F26" si="3">E28+E33+E41</f>
        <v>168206.14</v>
      </c>
      <c r="F26" s="35">
        <f t="shared" si="2"/>
        <v>29.115432069702781</v>
      </c>
    </row>
    <row r="27" spans="1:6" ht="21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247644.4</v>
      </c>
      <c r="E28" s="38">
        <v>61911.3</v>
      </c>
      <c r="F28" s="38">
        <f t="shared" si="0"/>
        <v>25.000080760962089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8.4" customHeight="1">
      <c r="A33" s="39"/>
      <c r="B33" s="40" t="s">
        <v>40</v>
      </c>
      <c r="C33" s="41" t="s">
        <v>41</v>
      </c>
      <c r="D33" s="38">
        <v>325467.2</v>
      </c>
      <c r="E33" s="38">
        <v>106294.84</v>
      </c>
      <c r="F33" s="38">
        <f>E33/D33*100</f>
        <v>32.659155822768007</v>
      </c>
    </row>
    <row r="34" spans="1:6" ht="40.200000000000003" hidden="1" customHeight="1">
      <c r="A34" s="39">
        <v>1</v>
      </c>
      <c r="B34" s="40">
        <v>41050000</v>
      </c>
      <c r="C34" s="41" t="s">
        <v>70</v>
      </c>
      <c r="D34" s="38"/>
      <c r="E34" s="38"/>
      <c r="F34" s="38" t="e">
        <f t="shared" si="0"/>
        <v>#DIV/0!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30.6" hidden="1" customHeight="1">
      <c r="A40" s="39"/>
      <c r="B40" s="40">
        <v>41037000</v>
      </c>
      <c r="C40" s="46" t="s">
        <v>61</v>
      </c>
      <c r="D40" s="38"/>
      <c r="E40" s="38"/>
      <c r="F40" s="38" t="e">
        <f t="shared" si="0"/>
        <v>#DIV/0!</v>
      </c>
    </row>
    <row r="41" spans="1:6" ht="36" customHeight="1">
      <c r="A41" s="39"/>
      <c r="B41" s="40">
        <v>41050000</v>
      </c>
      <c r="C41" s="47" t="s">
        <v>70</v>
      </c>
      <c r="D41" s="38">
        <v>4610</v>
      </c>
      <c r="E41" s="38">
        <v>0</v>
      </c>
      <c r="F41" s="38">
        <f>E41/D41*100</f>
        <v>0</v>
      </c>
    </row>
    <row r="42" spans="1:6" ht="36" hidden="1" customHeight="1">
      <c r="A42" s="39"/>
      <c r="B42" s="40">
        <v>41053900</v>
      </c>
      <c r="C42" s="47" t="s">
        <v>63</v>
      </c>
      <c r="D42" s="38"/>
      <c r="E42" s="38"/>
      <c r="F42" s="38" t="e">
        <f t="shared" si="0"/>
        <v>#DIV/0!</v>
      </c>
    </row>
    <row r="43" spans="1:6" ht="30.6" hidden="1" customHeight="1">
      <c r="A43" s="39"/>
      <c r="B43" s="40">
        <v>41055000</v>
      </c>
      <c r="C43" s="46" t="s">
        <v>64</v>
      </c>
      <c r="D43" s="38"/>
      <c r="E43" s="38"/>
      <c r="F43" s="38" t="e">
        <f t="shared" si="0"/>
        <v>#DIV/0!</v>
      </c>
    </row>
    <row r="44" spans="1:6" s="21" customFormat="1" ht="18.75" customHeight="1">
      <c r="A44" s="33">
        <v>1</v>
      </c>
      <c r="B44" s="31" t="s">
        <v>48</v>
      </c>
      <c r="C44" s="34" t="s">
        <v>49</v>
      </c>
      <c r="D44" s="35">
        <f>D7+D16+D26</f>
        <v>2069259.6</v>
      </c>
      <c r="E44" s="35">
        <f>E7+E16+E26-0.1</f>
        <v>559835.55299999996</v>
      </c>
      <c r="F44" s="35">
        <f t="shared" si="0"/>
        <v>27.054872815378019</v>
      </c>
    </row>
  </sheetData>
  <mergeCells count="1">
    <mergeCell ref="B3:F3"/>
  </mergeCells>
  <pageMargins left="0.32" right="0.33" top="0.39370078740157499" bottom="0.39370078740157499" header="0" footer="0"/>
  <pageSetup paperSize="9" scale="71" fitToHeight="70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topLeftCell="A4" zoomScaleNormal="100" zoomScaleSheetLayoutView="100" workbookViewId="0">
      <selection activeCell="D27" sqref="D27"/>
    </sheetView>
  </sheetViews>
  <sheetFormatPr defaultRowHeight="14.4"/>
  <cols>
    <col min="1" max="1" width="14" bestFit="1" customWidth="1"/>
    <col min="2" max="2" width="51.33203125" customWidth="1"/>
    <col min="3" max="3" width="21.44140625" customWidth="1"/>
    <col min="4" max="4" width="19" customWidth="1"/>
    <col min="5" max="5" width="18.664062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49" t="s">
        <v>85</v>
      </c>
      <c r="B3" s="49"/>
      <c r="C3" s="49"/>
      <c r="D3" s="49"/>
      <c r="E3" s="49"/>
    </row>
    <row r="4" spans="1:5">
      <c r="A4" s="6"/>
      <c r="B4" s="7"/>
      <c r="C4" s="8"/>
      <c r="D4" s="8"/>
      <c r="E4" s="8"/>
    </row>
    <row r="5" spans="1:5" ht="21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3" t="s">
        <v>1</v>
      </c>
      <c r="B7" s="19" t="s">
        <v>2</v>
      </c>
      <c r="C7" s="17">
        <f>C9</f>
        <v>8251.5</v>
      </c>
      <c r="D7" s="17">
        <f>D8+D9</f>
        <v>3976.78</v>
      </c>
      <c r="E7" s="17">
        <f t="shared" ref="E7" si="0">E9</f>
        <v>48.194631279161364</v>
      </c>
    </row>
    <row r="8" spans="1:5" s="16" customFormat="1" ht="41.25" hidden="1" customHeight="1">
      <c r="A8" s="44">
        <v>12020000</v>
      </c>
      <c r="B8" s="15" t="s">
        <v>80</v>
      </c>
      <c r="C8" s="17">
        <v>0</v>
      </c>
      <c r="D8" s="18"/>
      <c r="E8" s="17"/>
    </row>
    <row r="9" spans="1:5" ht="21">
      <c r="A9" s="44" t="s">
        <v>56</v>
      </c>
      <c r="B9" s="15" t="s">
        <v>55</v>
      </c>
      <c r="C9" s="18">
        <v>8251.5</v>
      </c>
      <c r="D9" s="18">
        <v>3976.78</v>
      </c>
      <c r="E9" s="18">
        <f t="shared" ref="E9:E27" si="1">D9/C9*100</f>
        <v>48.194631279161364</v>
      </c>
    </row>
    <row r="10" spans="1:5" s="16" customFormat="1" ht="20.399999999999999">
      <c r="A10" s="43" t="s">
        <v>13</v>
      </c>
      <c r="B10" s="19" t="s">
        <v>14</v>
      </c>
      <c r="C10" s="17">
        <f>C12+C13+C14</f>
        <v>173485.6</v>
      </c>
      <c r="D10" s="17">
        <f t="shared" ref="D10" si="2">D12+D13+D14</f>
        <v>40829.689999999995</v>
      </c>
      <c r="E10" s="17">
        <f t="shared" si="1"/>
        <v>23.534915866215982</v>
      </c>
    </row>
    <row r="11" spans="1:5" ht="36" hidden="1">
      <c r="A11" s="44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4">
      <c r="A12" s="44" t="s">
        <v>54</v>
      </c>
      <c r="B12" s="15" t="s">
        <v>53</v>
      </c>
      <c r="C12" s="18">
        <v>83.3</v>
      </c>
      <c r="D12" s="18">
        <v>0</v>
      </c>
      <c r="E12" s="18">
        <f t="shared" si="1"/>
        <v>0</v>
      </c>
    </row>
    <row r="13" spans="1:5" ht="21">
      <c r="A13" s="44" t="s">
        <v>28</v>
      </c>
      <c r="B13" s="15" t="s">
        <v>29</v>
      </c>
      <c r="C13" s="18">
        <v>293.7</v>
      </c>
      <c r="D13" s="18">
        <v>588.35</v>
      </c>
      <c r="E13" s="50" t="s">
        <v>86</v>
      </c>
    </row>
    <row r="14" spans="1:5" ht="29.4" customHeight="1">
      <c r="A14" s="44" t="s">
        <v>52</v>
      </c>
      <c r="B14" s="15" t="s">
        <v>51</v>
      </c>
      <c r="C14" s="18">
        <v>173108.6</v>
      </c>
      <c r="D14" s="18">
        <v>40241.339999999997</v>
      </c>
      <c r="E14" s="18">
        <f t="shared" si="1"/>
        <v>23.246297410989399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5" customFormat="1" ht="0.6" hidden="1" customHeight="1">
      <c r="A16" s="43">
        <v>30000000</v>
      </c>
      <c r="B16" s="19" t="s">
        <v>74</v>
      </c>
      <c r="C16" s="17">
        <v>0</v>
      </c>
      <c r="D16" s="17">
        <f>D17</f>
        <v>0</v>
      </c>
      <c r="E16" s="17"/>
    </row>
    <row r="17" spans="1:6" s="21" customFormat="1" ht="73.2" hidden="1" customHeight="1">
      <c r="A17" s="44">
        <v>31030000</v>
      </c>
      <c r="B17" s="15" t="s">
        <v>71</v>
      </c>
      <c r="C17" s="18"/>
      <c r="D17" s="18"/>
      <c r="E17" s="18"/>
    </row>
    <row r="18" spans="1:6" s="21" customFormat="1" ht="21" hidden="1">
      <c r="A18" s="43">
        <v>40000000</v>
      </c>
      <c r="B18" s="19" t="s">
        <v>78</v>
      </c>
      <c r="C18" s="17">
        <f>C23+C25</f>
        <v>0</v>
      </c>
      <c r="D18" s="17">
        <f>D23+D25</f>
        <v>0</v>
      </c>
      <c r="E18" s="17" t="e">
        <f t="shared" si="1"/>
        <v>#DIV/0!</v>
      </c>
    </row>
    <row r="19" spans="1:6" s="21" customFormat="1" ht="36" hidden="1" customHeight="1">
      <c r="A19" s="43">
        <v>41030000</v>
      </c>
      <c r="B19" s="19" t="s">
        <v>41</v>
      </c>
      <c r="C19" s="17">
        <f>C20+C21+C22</f>
        <v>0</v>
      </c>
      <c r="D19" s="17">
        <f>D20+D21+D22</f>
        <v>0</v>
      </c>
      <c r="E19" s="18" t="e">
        <f t="shared" si="1"/>
        <v>#DIV/0!</v>
      </c>
    </row>
    <row r="20" spans="1:6" s="21" customFormat="1" ht="36" hidden="1" customHeight="1">
      <c r="A20" s="44">
        <v>41033900</v>
      </c>
      <c r="B20" s="15" t="s">
        <v>82</v>
      </c>
      <c r="C20" s="18"/>
      <c r="D20" s="18"/>
      <c r="E20" s="18" t="e">
        <f t="shared" si="1"/>
        <v>#DIV/0!</v>
      </c>
    </row>
    <row r="21" spans="1:6" s="21" customFormat="1" ht="9" hidden="1" customHeight="1">
      <c r="A21" s="44">
        <v>41034200</v>
      </c>
      <c r="B21" s="15" t="s">
        <v>81</v>
      </c>
      <c r="C21" s="18"/>
      <c r="D21" s="18"/>
      <c r="E21" s="18" t="e">
        <f t="shared" si="1"/>
        <v>#DIV/0!</v>
      </c>
    </row>
    <row r="22" spans="1:6" s="21" customFormat="1" ht="79.8" hidden="1" customHeight="1">
      <c r="A22" s="44">
        <v>41035400</v>
      </c>
      <c r="B22" s="15" t="s">
        <v>66</v>
      </c>
      <c r="C22" s="18"/>
      <c r="D22" s="18"/>
      <c r="E22" s="18" t="e">
        <f t="shared" si="1"/>
        <v>#DIV/0!</v>
      </c>
    </row>
    <row r="23" spans="1:6" s="21" customFormat="1" ht="36" hidden="1" customHeight="1">
      <c r="A23" s="43" t="s">
        <v>76</v>
      </c>
      <c r="B23" s="19" t="s">
        <v>70</v>
      </c>
      <c r="C23" s="17">
        <f>C24</f>
        <v>0</v>
      </c>
      <c r="D23" s="17">
        <f>D24</f>
        <v>0</v>
      </c>
      <c r="E23" s="17" t="e">
        <f t="shared" si="1"/>
        <v>#DIV/0!</v>
      </c>
    </row>
    <row r="24" spans="1:6" s="21" customFormat="1" ht="22.2" hidden="1" customHeight="1">
      <c r="A24" s="44" t="s">
        <v>77</v>
      </c>
      <c r="B24" s="15" t="s">
        <v>63</v>
      </c>
      <c r="C24" s="18"/>
      <c r="D24" s="18"/>
      <c r="E24" s="18" t="e">
        <f t="shared" si="1"/>
        <v>#DIV/0!</v>
      </c>
    </row>
    <row r="25" spans="1:6" s="21" customFormat="1" ht="18" hidden="1" customHeight="1">
      <c r="A25" s="43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4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181737.1</v>
      </c>
      <c r="D27" s="17">
        <f>D7+D10+D16+D20+D21+D22+D23+D25</f>
        <v>44806.469999999994</v>
      </c>
      <c r="E27" s="17">
        <f t="shared" si="1"/>
        <v>24.654553197998645</v>
      </c>
    </row>
    <row r="29" spans="1:6" ht="18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horizontalDpi="300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01.04.2026</vt:lpstr>
      <vt:lpstr>Спеціальний фонд 01.04.2026</vt:lpstr>
      <vt:lpstr>'Спеціальний фонд 01.04.2026'!Область_друку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Руснак Ірина Григорівна</cp:lastModifiedBy>
  <cp:lastPrinted>2026-04-03T09:59:41Z</cp:lastPrinted>
  <dcterms:created xsi:type="dcterms:W3CDTF">2021-04-02T06:15:15Z</dcterms:created>
  <dcterms:modified xsi:type="dcterms:W3CDTF">2026-04-03T12:09:42Z</dcterms:modified>
</cp:coreProperties>
</file>