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ykolyshyn\Desktop\"/>
    </mc:Choice>
  </mc:AlternateContent>
  <xr:revisionPtr revIDLastSave="0" documentId="13_ncr:1_{2DC645A5-1F40-421C-89D8-DE93AD92F33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Загальний фонд 01.06.2026" sheetId="4" r:id="rId1"/>
    <sheet name="Спеціальний фонд 01.06.2026" sheetId="3" r:id="rId2"/>
  </sheets>
  <definedNames>
    <definedName name="_xlnm.Print_Area" localSheetId="1">'Спеціальний фонд 01.06.2026'!$A$1:$E$15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1" i="3" l="1"/>
  <c r="E17" i="4"/>
  <c r="D17" i="4"/>
  <c r="E10" i="4"/>
  <c r="D10" i="4"/>
  <c r="E5" i="4"/>
  <c r="D5" i="4"/>
  <c r="F6" i="4"/>
  <c r="F7" i="4"/>
  <c r="F8" i="4"/>
  <c r="F9" i="4"/>
  <c r="F11" i="4"/>
  <c r="F12" i="4"/>
  <c r="F13" i="4"/>
  <c r="F14" i="4"/>
  <c r="F15" i="4"/>
  <c r="F18" i="4"/>
  <c r="F19" i="4"/>
  <c r="F20" i="4"/>
  <c r="D13" i="3"/>
  <c r="D7" i="3"/>
  <c r="C7" i="3"/>
  <c r="D5" i="3"/>
  <c r="C5" i="3"/>
  <c r="C15" i="3" s="1"/>
  <c r="E6" i="3"/>
  <c r="E10" i="3"/>
  <c r="D15" i="3" l="1"/>
  <c r="D21" i="4"/>
  <c r="E21" i="4"/>
  <c r="F17" i="4"/>
  <c r="F10" i="4"/>
  <c r="F5" i="4"/>
  <c r="E5" i="3"/>
  <c r="E7" i="3"/>
  <c r="E15" i="3" l="1"/>
  <c r="F21" i="4"/>
</calcChain>
</file>

<file path=xl/sharedStrings.xml><?xml version="1.0" encoding="utf-8"?>
<sst xmlns="http://schemas.openxmlformats.org/spreadsheetml/2006/main" count="47" uniqueCount="33">
  <si>
    <t>ККД</t>
  </si>
  <si>
    <t>Податок та збір на доходи фізичних осіб</t>
  </si>
  <si>
    <t>Рентна плата за користування надрами загальнодержавного значення</t>
  </si>
  <si>
    <t>Плата за надання адміністративних послуг</t>
  </si>
  <si>
    <t>Дотації з державного бюджету місцевим бюджетам</t>
  </si>
  <si>
    <t>Субвенції з державного бюджету місцевим бюджетам</t>
  </si>
  <si>
    <t xml:space="preserve"> </t>
  </si>
  <si>
    <t xml:space="preserve">Усього </t>
  </si>
  <si>
    <t>тис. гривень</t>
  </si>
  <si>
    <t>Доходи обласного бюджету</t>
  </si>
  <si>
    <t>% виконання річного плану</t>
  </si>
  <si>
    <t>Субвенції з місцевих бюджетів іншим місцевим бюджетам</t>
  </si>
  <si>
    <t>Офіційні трансферти</t>
  </si>
  <si>
    <t>План на рік з врахуванням змін</t>
  </si>
  <si>
    <t>Податкові надходження</t>
  </si>
  <si>
    <t>Екологічний податок</t>
  </si>
  <si>
    <t>Неподаткові надходження</t>
  </si>
  <si>
    <t>Надходження коштів від відшкодування втрат сільськогосподарського і лісогосподарського виробництва</t>
  </si>
  <si>
    <t>Інші надходження</t>
  </si>
  <si>
    <t>Податок на прибуток підприємств</t>
  </si>
  <si>
    <t>Рентна плата за спеціальне використання води</t>
  </si>
  <si>
    <t>Надходження від орендної плати за користування єдиним майновим комплексом та іншим державним майном</t>
  </si>
  <si>
    <t>Орендна плата за водні об`єкти (їх частини), що надаються в користування на умовах оренди Радою міністрів Автономної Республіки Крим, обласними, районними, Київською та Севастопольською міськими державними адміністраціями, місцевими радами</t>
  </si>
  <si>
    <t>25000000</t>
  </si>
  <si>
    <t>Власні надходження бюджетних установ  </t>
  </si>
  <si>
    <t>Інформація про надходження до загального фонду 
обласного бюджету Тернопільської області станом на 01.06.2026</t>
  </si>
  <si>
    <t>Надійшло 
на 01.06.2026</t>
  </si>
  <si>
    <t>Інформація про надходження до спеціального фонду обласного бюджету Тернопільської області станом на 01.06.2026</t>
  </si>
  <si>
    <t>у 2,5 рази</t>
  </si>
  <si>
    <t>Доходи від операцій з капіталом</t>
  </si>
  <si>
    <t>Кошти від відчуження майна, що належить Автономній Республіці Крим та майна, що перебуває в комунальній власності</t>
  </si>
  <si>
    <t>у 3,4 рази</t>
  </si>
  <si>
    <t>Частина чистого прибутку (доходу) державних або комунальних унітарних підприємств та їх об`єднань, що вилучається до відповідного бюджету, та дивіденди (дохід), нараховані на акції (частки) господарських товариств, у статутних капіталах  яких є державна або комунальна власність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</si>
</sst>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#,##0.0"/>
  </numFmts>
  <fonts count="20"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Шрифт основного тексту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b/>
      <sz val="16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Helv"/>
      <charset val="204"/>
    </font>
    <font>
      <sz val="10"/>
      <name val="Arial"/>
      <family val="2"/>
      <charset val="204"/>
    </font>
    <font>
      <sz val="16"/>
      <color theme="1"/>
      <name val="Calibri"/>
      <family val="2"/>
      <charset val="204"/>
      <scheme val="minor"/>
    </font>
    <font>
      <b/>
      <sz val="16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15" fillId="0" borderId="0"/>
    <xf numFmtId="0" fontId="17" fillId="0" borderId="0"/>
    <xf numFmtId="0" fontId="15" fillId="0" borderId="0"/>
    <xf numFmtId="0" fontId="15" fillId="0" borderId="0"/>
    <xf numFmtId="0" fontId="1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46">
    <xf numFmtId="0" fontId="0" fillId="0" borderId="0" xfId="0"/>
    <xf numFmtId="0" fontId="7" fillId="0" borderId="0" xfId="0" applyFont="1"/>
    <xf numFmtId="164" fontId="7" fillId="0" borderId="0" xfId="0" applyNumberFormat="1" applyFont="1"/>
    <xf numFmtId="0" fontId="8" fillId="0" borderId="0" xfId="0" applyFont="1" applyAlignment="1">
      <alignment horizontal="center"/>
    </xf>
    <xf numFmtId="164" fontId="8" fillId="0" borderId="0" xfId="0" applyNumberFormat="1" applyFont="1" applyAlignment="1">
      <alignment horizontal="center"/>
    </xf>
    <xf numFmtId="0" fontId="10" fillId="0" borderId="0" xfId="0" applyFont="1"/>
    <xf numFmtId="164" fontId="10" fillId="0" borderId="0" xfId="0" applyNumberFormat="1" applyFont="1"/>
    <xf numFmtId="0" fontId="9" fillId="0" borderId="0" xfId="0" applyFont="1" applyAlignment="1">
      <alignment horizontal="center"/>
    </xf>
    <xf numFmtId="0" fontId="6" fillId="0" borderId="0" xfId="0" applyFont="1"/>
    <xf numFmtId="164" fontId="12" fillId="0" borderId="0" xfId="0" applyNumberFormat="1" applyFont="1" applyAlignment="1">
      <alignment horizontal="right"/>
    </xf>
    <xf numFmtId="0" fontId="14" fillId="0" borderId="0" xfId="0" applyFont="1"/>
    <xf numFmtId="0" fontId="11" fillId="2" borderId="1" xfId="0" applyFont="1" applyFill="1" applyBorder="1" applyAlignment="1">
      <alignment horizontal="center" vertical="center"/>
    </xf>
    <xf numFmtId="164" fontId="11" fillId="2" borderId="1" xfId="0" applyNumberFormat="1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right" vertical="center"/>
    </xf>
    <xf numFmtId="0" fontId="11" fillId="2" borderId="1" xfId="0" applyFont="1" applyFill="1" applyBorder="1" applyAlignment="1">
      <alignment horizontal="center" vertical="center" wrapText="1"/>
    </xf>
    <xf numFmtId="164" fontId="12" fillId="0" borderId="0" xfId="0" applyNumberFormat="1" applyFont="1" applyAlignment="1">
      <alignment horizontal="right" vertical="center"/>
    </xf>
    <xf numFmtId="0" fontId="11" fillId="0" borderId="1" xfId="0" applyFont="1" applyBorder="1" applyAlignment="1">
      <alignment horizontal="center" vertical="center"/>
    </xf>
    <xf numFmtId="164" fontId="11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9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8" fillId="0" borderId="0" xfId="0" applyFont="1"/>
    <xf numFmtId="164" fontId="0" fillId="0" borderId="0" xfId="0" applyNumberFormat="1"/>
    <xf numFmtId="0" fontId="0" fillId="0" borderId="1" xfId="0" applyBorder="1"/>
    <xf numFmtId="164" fontId="7" fillId="0" borderId="0" xfId="0" applyNumberFormat="1" applyFont="1" applyAlignment="1">
      <alignment wrapText="1"/>
    </xf>
    <xf numFmtId="164" fontId="8" fillId="0" borderId="0" xfId="0" applyNumberFormat="1" applyFont="1" applyAlignment="1">
      <alignment horizontal="center" wrapText="1"/>
    </xf>
    <xf numFmtId="164" fontId="9" fillId="0" borderId="1" xfId="0" applyNumberFormat="1" applyFont="1" applyBorder="1" applyAlignment="1">
      <alignment vertical="center" wrapText="1"/>
    </xf>
    <xf numFmtId="164" fontId="10" fillId="0" borderId="1" xfId="0" applyNumberFormat="1" applyFont="1" applyBorder="1" applyAlignment="1">
      <alignment vertical="center" wrapText="1"/>
    </xf>
    <xf numFmtId="0" fontId="18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164" fontId="10" fillId="0" borderId="0" xfId="0" applyNumberFormat="1" applyFont="1" applyAlignment="1">
      <alignment wrapText="1"/>
    </xf>
    <xf numFmtId="164" fontId="0" fillId="0" borderId="0" xfId="0" applyNumberFormat="1" applyAlignment="1">
      <alignment wrapText="1"/>
    </xf>
    <xf numFmtId="164" fontId="10" fillId="2" borderId="1" xfId="0" applyNumberFormat="1" applyFont="1" applyFill="1" applyBorder="1" applyAlignment="1">
      <alignment vertical="center" wrapText="1"/>
    </xf>
    <xf numFmtId="164" fontId="9" fillId="2" borderId="1" xfId="0" applyNumberFormat="1" applyFont="1" applyFill="1" applyBorder="1" applyAlignment="1">
      <alignment vertical="center" wrapText="1"/>
    </xf>
    <xf numFmtId="0" fontId="19" fillId="0" borderId="1" xfId="1" applyFont="1" applyBorder="1" applyAlignment="1">
      <alignment horizontal="center" vertical="center" wrapText="1"/>
    </xf>
    <xf numFmtId="165" fontId="9" fillId="0" borderId="1" xfId="0" applyNumberFormat="1" applyFont="1" applyBorder="1" applyAlignment="1">
      <alignment vertical="center"/>
    </xf>
    <xf numFmtId="165" fontId="10" fillId="0" borderId="1" xfId="0" applyNumberFormat="1" applyFont="1" applyBorder="1" applyAlignment="1">
      <alignment vertical="center"/>
    </xf>
    <xf numFmtId="165" fontId="10" fillId="0" borderId="1" xfId="0" applyNumberFormat="1" applyFont="1" applyBorder="1" applyAlignment="1">
      <alignment horizontal="right" vertical="center"/>
    </xf>
    <xf numFmtId="165" fontId="9" fillId="2" borderId="1" xfId="0" applyNumberFormat="1" applyFont="1" applyFill="1" applyBorder="1" applyAlignment="1">
      <alignment vertical="center"/>
    </xf>
    <xf numFmtId="165" fontId="10" fillId="2" borderId="1" xfId="0" applyNumberFormat="1" applyFont="1" applyFill="1" applyBorder="1" applyAlignment="1">
      <alignment vertical="center"/>
    </xf>
    <xf numFmtId="165" fontId="10" fillId="2" borderId="1" xfId="0" applyNumberFormat="1" applyFont="1" applyFill="1" applyBorder="1" applyAlignment="1">
      <alignment horizontal="right" vertical="center"/>
    </xf>
    <xf numFmtId="0" fontId="9" fillId="2" borderId="1" xfId="0" applyFont="1" applyFill="1" applyBorder="1" applyAlignment="1">
      <alignment vertical="center"/>
    </xf>
    <xf numFmtId="0" fontId="13" fillId="0" borderId="0" xfId="0" applyFont="1" applyAlignment="1">
      <alignment horizontal="center" vertical="center" wrapText="1"/>
    </xf>
  </cellXfs>
  <cellStyles count="11">
    <cellStyle name="Normal_Доходи" xfId="2" xr:uid="{00000000-0005-0000-0000-000000000000}"/>
    <cellStyle name="Normalny 2 2" xfId="3" xr:uid="{00000000-0005-0000-0000-000001000000}"/>
    <cellStyle name="Звичайний" xfId="0" builtinId="0"/>
    <cellStyle name="Звичайний 2" xfId="1" xr:uid="{00000000-0005-0000-0000-000003000000}"/>
    <cellStyle name="Звичайний 2 2" xfId="4" xr:uid="{00000000-0005-0000-0000-000004000000}"/>
    <cellStyle name="Звичайний 3" xfId="7" xr:uid="{00000000-0005-0000-0000-000005000000}"/>
    <cellStyle name="Звичайний 4" xfId="8" xr:uid="{00000000-0005-0000-0000-000006000000}"/>
    <cellStyle name="Звичайний 5" xfId="9" xr:uid="{60EC8902-DB99-46BB-B02C-4586F7BF9052}"/>
    <cellStyle name="Звичайний 6" xfId="10" xr:uid="{A6D579EB-26AD-45A7-9478-6E36E25BA89E}"/>
    <cellStyle name="Обычный 2" xfId="6" xr:uid="{00000000-0005-0000-0000-000007000000}"/>
    <cellStyle name="Стиль 1" xfId="5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B8E7D1-1C08-47B1-9F8E-36CBD5FAA929}">
  <sheetPr>
    <pageSetUpPr fitToPage="1"/>
  </sheetPr>
  <dimension ref="A1:F21"/>
  <sheetViews>
    <sheetView tabSelected="1" view="pageBreakPreview" topLeftCell="B1" zoomScale="70" zoomScaleNormal="70" zoomScaleSheetLayoutView="70" workbookViewId="0">
      <selection activeCell="E15" sqref="E15"/>
    </sheetView>
  </sheetViews>
  <sheetFormatPr defaultRowHeight="15"/>
  <cols>
    <col min="1" max="1" width="0" hidden="1" customWidth="1"/>
    <col min="2" max="2" width="12.85546875" bestFit="1" customWidth="1"/>
    <col min="3" max="3" width="57.7109375" style="34" customWidth="1"/>
    <col min="4" max="4" width="20.140625" style="25" customWidth="1"/>
    <col min="5" max="5" width="18.140625" style="25" customWidth="1"/>
    <col min="6" max="6" width="17.7109375" style="25" customWidth="1"/>
  </cols>
  <sheetData>
    <row r="1" spans="1:6" ht="61.5" customHeight="1">
      <c r="B1" s="45" t="s">
        <v>25</v>
      </c>
      <c r="C1" s="45"/>
      <c r="D1" s="45"/>
      <c r="E1" s="45"/>
      <c r="F1" s="45"/>
    </row>
    <row r="2" spans="1:6" ht="18.75">
      <c r="B2" s="7"/>
      <c r="C2" s="7"/>
      <c r="D2" s="7"/>
      <c r="E2" s="7"/>
      <c r="F2" s="7"/>
    </row>
    <row r="3" spans="1:6" ht="20.25">
      <c r="B3" s="5"/>
      <c r="C3" s="33"/>
      <c r="D3" s="6"/>
      <c r="E3" s="6"/>
      <c r="F3" s="15" t="s">
        <v>8</v>
      </c>
    </row>
    <row r="4" spans="1:6" ht="81">
      <c r="A4" s="26"/>
      <c r="B4" s="16" t="s">
        <v>0</v>
      </c>
      <c r="C4" s="17" t="s">
        <v>9</v>
      </c>
      <c r="D4" s="14" t="s">
        <v>13</v>
      </c>
      <c r="E4" s="17" t="s">
        <v>26</v>
      </c>
      <c r="F4" s="37" t="s">
        <v>10</v>
      </c>
    </row>
    <row r="5" spans="1:6" s="10" customFormat="1" ht="21">
      <c r="A5" s="18">
        <v>1</v>
      </c>
      <c r="B5" s="19">
        <v>10000000</v>
      </c>
      <c r="C5" s="29" t="s">
        <v>14</v>
      </c>
      <c r="D5" s="38">
        <f>SUM(D6:D9)</f>
        <v>1490711.8019999999</v>
      </c>
      <c r="E5" s="38">
        <f>SUM(E6:E9)</f>
        <v>670750.75599999994</v>
      </c>
      <c r="F5" s="38">
        <f>E5/D5*100</f>
        <v>44.99533411489017</v>
      </c>
    </row>
    <row r="6" spans="1:6" ht="18.75">
      <c r="A6" s="32">
        <v>1</v>
      </c>
      <c r="B6" s="20">
        <v>11010000</v>
      </c>
      <c r="C6" s="30" t="s">
        <v>1</v>
      </c>
      <c r="D6" s="39">
        <v>1333508.8019999999</v>
      </c>
      <c r="E6" s="39">
        <v>577582.05099999998</v>
      </c>
      <c r="F6" s="39">
        <f t="shared" ref="F6:F21" si="0">E6/D6*100</f>
        <v>43.312953775313737</v>
      </c>
    </row>
    <row r="7" spans="1:6" ht="18.75">
      <c r="A7" s="32">
        <v>1</v>
      </c>
      <c r="B7" s="20">
        <v>11020000</v>
      </c>
      <c r="C7" s="30" t="s">
        <v>19</v>
      </c>
      <c r="D7" s="39">
        <v>144900</v>
      </c>
      <c r="E7" s="39">
        <v>86872.277000000002</v>
      </c>
      <c r="F7" s="39">
        <f t="shared" si="0"/>
        <v>59.953262249827468</v>
      </c>
    </row>
    <row r="8" spans="1:6" ht="18.75">
      <c r="A8" s="32">
        <v>1</v>
      </c>
      <c r="B8" s="20">
        <v>13020000</v>
      </c>
      <c r="C8" s="30" t="s">
        <v>20</v>
      </c>
      <c r="D8" s="39">
        <v>5603</v>
      </c>
      <c r="E8" s="39">
        <v>2702.357</v>
      </c>
      <c r="F8" s="39">
        <f t="shared" si="0"/>
        <v>48.23053721220775</v>
      </c>
    </row>
    <row r="9" spans="1:6" ht="37.5">
      <c r="A9" s="32"/>
      <c r="B9" s="20">
        <v>13030000</v>
      </c>
      <c r="C9" s="30" t="s">
        <v>2</v>
      </c>
      <c r="D9" s="39">
        <v>6700</v>
      </c>
      <c r="E9" s="39">
        <v>3594.0709999999999</v>
      </c>
      <c r="F9" s="39">
        <f t="shared" si="0"/>
        <v>53.642850746268657</v>
      </c>
    </row>
    <row r="10" spans="1:6" s="8" customFormat="1" ht="18.75">
      <c r="A10" s="21">
        <v>1</v>
      </c>
      <c r="B10" s="19">
        <v>20000000</v>
      </c>
      <c r="C10" s="29" t="s">
        <v>16</v>
      </c>
      <c r="D10" s="38">
        <f>SUM(D11:D16)</f>
        <v>32056.705000000002</v>
      </c>
      <c r="E10" s="38">
        <f>SUM(E11:E16)</f>
        <v>16194.975</v>
      </c>
      <c r="F10" s="38">
        <f t="shared" si="0"/>
        <v>50.519774256274928</v>
      </c>
    </row>
    <row r="11" spans="1:6" s="24" customFormat="1" ht="131.25">
      <c r="A11" s="31">
        <v>1</v>
      </c>
      <c r="B11" s="20">
        <v>21010000</v>
      </c>
      <c r="C11" s="30" t="s">
        <v>32</v>
      </c>
      <c r="D11" s="39">
        <v>240</v>
      </c>
      <c r="E11" s="39">
        <v>77.137</v>
      </c>
      <c r="F11" s="39">
        <f t="shared" si="0"/>
        <v>32.140416666666667</v>
      </c>
    </row>
    <row r="12" spans="1:6" ht="18.75">
      <c r="A12" s="32">
        <v>1</v>
      </c>
      <c r="B12" s="20">
        <v>21080000</v>
      </c>
      <c r="C12" s="30" t="s">
        <v>18</v>
      </c>
      <c r="D12" s="39">
        <v>500</v>
      </c>
      <c r="E12" s="39">
        <v>135.81200000000001</v>
      </c>
      <c r="F12" s="39">
        <f t="shared" si="0"/>
        <v>27.162400000000002</v>
      </c>
    </row>
    <row r="13" spans="1:6" ht="18.75">
      <c r="A13" s="32">
        <v>1</v>
      </c>
      <c r="B13" s="20">
        <v>22010000</v>
      </c>
      <c r="C13" s="30" t="s">
        <v>3</v>
      </c>
      <c r="D13" s="39">
        <v>30041.705000000002</v>
      </c>
      <c r="E13" s="39">
        <v>13350.09</v>
      </c>
      <c r="F13" s="39">
        <f t="shared" si="0"/>
        <v>44.438523046544795</v>
      </c>
    </row>
    <row r="14" spans="1:6" ht="56.25">
      <c r="A14" s="32">
        <v>1</v>
      </c>
      <c r="B14" s="20">
        <v>22080000</v>
      </c>
      <c r="C14" s="30" t="s">
        <v>21</v>
      </c>
      <c r="D14" s="39">
        <v>165</v>
      </c>
      <c r="E14" s="39">
        <v>88.784000000000006</v>
      </c>
      <c r="F14" s="39">
        <f t="shared" si="0"/>
        <v>53.808484848484852</v>
      </c>
    </row>
    <row r="15" spans="1:6" ht="131.25">
      <c r="A15" s="32">
        <v>1</v>
      </c>
      <c r="B15" s="20">
        <v>22130000</v>
      </c>
      <c r="C15" s="30" t="s">
        <v>22</v>
      </c>
      <c r="D15" s="39">
        <v>110</v>
      </c>
      <c r="E15" s="39">
        <v>51.055</v>
      </c>
      <c r="F15" s="39">
        <f t="shared" si="0"/>
        <v>46.413636363636364</v>
      </c>
    </row>
    <row r="16" spans="1:6" ht="18.75">
      <c r="A16" s="32">
        <v>1</v>
      </c>
      <c r="B16" s="20">
        <v>24060000</v>
      </c>
      <c r="C16" s="30" t="s">
        <v>18</v>
      </c>
      <c r="D16" s="39">
        <v>1000</v>
      </c>
      <c r="E16" s="39">
        <v>2492.0970000000002</v>
      </c>
      <c r="F16" s="40" t="s">
        <v>28</v>
      </c>
    </row>
    <row r="17" spans="1:6" s="8" customFormat="1" ht="18.75">
      <c r="A17" s="21">
        <v>1</v>
      </c>
      <c r="B17" s="19">
        <v>40000000</v>
      </c>
      <c r="C17" s="29" t="s">
        <v>12</v>
      </c>
      <c r="D17" s="38">
        <f>SUM(D18:D20)</f>
        <v>623843.08799999999</v>
      </c>
      <c r="E17" s="38">
        <f>SUM(E18:E20)</f>
        <v>346987.51200000005</v>
      </c>
      <c r="F17" s="38">
        <f t="shared" si="0"/>
        <v>55.620959608997069</v>
      </c>
    </row>
    <row r="18" spans="1:6" s="24" customFormat="1" ht="37.5">
      <c r="A18" s="31">
        <v>1</v>
      </c>
      <c r="B18" s="20">
        <v>41020000</v>
      </c>
      <c r="C18" s="30" t="s">
        <v>4</v>
      </c>
      <c r="D18" s="39">
        <v>247644.4</v>
      </c>
      <c r="E18" s="39">
        <v>103185.5</v>
      </c>
      <c r="F18" s="39">
        <f t="shared" si="0"/>
        <v>41.666801268270149</v>
      </c>
    </row>
    <row r="19" spans="1:6" ht="37.5">
      <c r="A19" s="32">
        <v>1</v>
      </c>
      <c r="B19" s="20">
        <v>41030000</v>
      </c>
      <c r="C19" s="30" t="s">
        <v>5</v>
      </c>
      <c r="D19" s="39">
        <v>348998.59600000002</v>
      </c>
      <c r="E19" s="39">
        <v>225301.92</v>
      </c>
      <c r="F19" s="39">
        <f t="shared" si="0"/>
        <v>64.556683775312379</v>
      </c>
    </row>
    <row r="20" spans="1:6" ht="37.5">
      <c r="A20" s="32">
        <v>1</v>
      </c>
      <c r="B20" s="20">
        <v>41050000</v>
      </c>
      <c r="C20" s="30" t="s">
        <v>11</v>
      </c>
      <c r="D20" s="39">
        <v>27200.092000000001</v>
      </c>
      <c r="E20" s="39">
        <v>18500.092000000001</v>
      </c>
      <c r="F20" s="39">
        <f t="shared" si="0"/>
        <v>68.014814067540655</v>
      </c>
    </row>
    <row r="21" spans="1:6" s="10" customFormat="1" ht="21">
      <c r="A21" s="18">
        <v>1</v>
      </c>
      <c r="B21" s="19" t="s">
        <v>6</v>
      </c>
      <c r="C21" s="29" t="s">
        <v>7</v>
      </c>
      <c r="D21" s="38">
        <f>D5+D10+D17</f>
        <v>2146611.5949999997</v>
      </c>
      <c r="E21" s="38">
        <f>E5+E10+E17</f>
        <v>1033933.243</v>
      </c>
      <c r="F21" s="38">
        <f t="shared" si="0"/>
        <v>48.165827735594625</v>
      </c>
    </row>
  </sheetData>
  <mergeCells count="1">
    <mergeCell ref="B1:F1"/>
  </mergeCells>
  <pageMargins left="0.39370078740157483" right="0.39370078740157483" top="0.39370078740157483" bottom="0.39370078740157483" header="0" footer="0"/>
  <pageSetup paperSize="9" scale="76" fitToHeight="70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25B7B2-B824-4436-872D-F554A6D040B5}">
  <sheetPr>
    <pageSetUpPr fitToPage="1"/>
  </sheetPr>
  <dimension ref="A1:E17"/>
  <sheetViews>
    <sheetView view="pageBreakPreview" zoomScale="80" zoomScaleNormal="80" zoomScaleSheetLayoutView="80" workbookViewId="0">
      <selection activeCell="C11" sqref="C11"/>
    </sheetView>
  </sheetViews>
  <sheetFormatPr defaultRowHeight="15"/>
  <cols>
    <col min="1" max="1" width="12.7109375" bestFit="1" customWidth="1"/>
    <col min="2" max="2" width="50.7109375" customWidth="1"/>
    <col min="3" max="3" width="20" bestFit="1" customWidth="1"/>
    <col min="4" max="4" width="17.7109375" customWidth="1"/>
    <col min="5" max="5" width="18.5703125" bestFit="1" customWidth="1"/>
  </cols>
  <sheetData>
    <row r="1" spans="1:5" ht="60.75" customHeight="1">
      <c r="A1" s="45" t="s">
        <v>27</v>
      </c>
      <c r="B1" s="45"/>
      <c r="C1" s="45"/>
      <c r="D1" s="45"/>
      <c r="E1" s="45"/>
    </row>
    <row r="2" spans="1:5">
      <c r="A2" s="3"/>
      <c r="B2" s="28"/>
      <c r="C2" s="4"/>
      <c r="D2" s="4"/>
      <c r="E2" s="4"/>
    </row>
    <row r="3" spans="1:5" ht="20.25">
      <c r="A3" s="1"/>
      <c r="B3" s="27"/>
      <c r="C3" s="2"/>
      <c r="D3" s="2"/>
      <c r="E3" s="9" t="s">
        <v>8</v>
      </c>
    </row>
    <row r="4" spans="1:5" ht="81">
      <c r="A4" s="11" t="s">
        <v>0</v>
      </c>
      <c r="B4" s="17" t="s">
        <v>9</v>
      </c>
      <c r="C4" s="14" t="s">
        <v>13</v>
      </c>
      <c r="D4" s="12" t="s">
        <v>26</v>
      </c>
      <c r="E4" s="37" t="s">
        <v>10</v>
      </c>
    </row>
    <row r="5" spans="1:5" s="8" customFormat="1" ht="18.75">
      <c r="A5" s="22">
        <v>10000000</v>
      </c>
      <c r="B5" s="29" t="s">
        <v>14</v>
      </c>
      <c r="C5" s="41">
        <f>SUM(C6)</f>
        <v>8251.5</v>
      </c>
      <c r="D5" s="41">
        <f>SUM(D6)</f>
        <v>5897.7259999999997</v>
      </c>
      <c r="E5" s="41">
        <f>D5/C5*100</f>
        <v>71.474592498333635</v>
      </c>
    </row>
    <row r="6" spans="1:5" ht="18.75">
      <c r="A6" s="23">
        <v>19010000</v>
      </c>
      <c r="B6" s="30" t="s">
        <v>15</v>
      </c>
      <c r="C6" s="42">
        <v>8251.5</v>
      </c>
      <c r="D6" s="42">
        <v>5897.7259999999997</v>
      </c>
      <c r="E6" s="42">
        <f t="shared" ref="E6:E10" si="0">D6/C6*100</f>
        <v>71.474592498333635</v>
      </c>
    </row>
    <row r="7" spans="1:5" s="8" customFormat="1" ht="18.75">
      <c r="A7" s="22">
        <v>20000000</v>
      </c>
      <c r="B7" s="29" t="s">
        <v>16</v>
      </c>
      <c r="C7" s="41">
        <f>SUM(C8:C10)</f>
        <v>173485.6</v>
      </c>
      <c r="D7" s="41">
        <f>SUM(D8:D10)</f>
        <v>69085.906000000003</v>
      </c>
      <c r="E7" s="41">
        <f t="shared" si="0"/>
        <v>39.822271127978347</v>
      </c>
    </row>
    <row r="8" spans="1:5" ht="56.25">
      <c r="A8" s="23">
        <v>21110000</v>
      </c>
      <c r="B8" s="30" t="s">
        <v>17</v>
      </c>
      <c r="C8" s="42">
        <v>83.3</v>
      </c>
      <c r="D8" s="42"/>
      <c r="E8" s="42"/>
    </row>
    <row r="9" spans="1:5" ht="18.75">
      <c r="A9" s="23">
        <v>24060000</v>
      </c>
      <c r="B9" s="30" t="s">
        <v>18</v>
      </c>
      <c r="C9" s="42">
        <v>293.7</v>
      </c>
      <c r="D9" s="42">
        <v>1006.447</v>
      </c>
      <c r="E9" s="43" t="s">
        <v>31</v>
      </c>
    </row>
    <row r="10" spans="1:5" s="10" customFormat="1" ht="37.5">
      <c r="A10" s="23" t="s">
        <v>23</v>
      </c>
      <c r="B10" s="35" t="s">
        <v>24</v>
      </c>
      <c r="C10" s="42">
        <v>173108.6</v>
      </c>
      <c r="D10" s="42">
        <v>68079.459000000003</v>
      </c>
      <c r="E10" s="42">
        <f t="shared" si="0"/>
        <v>39.327600708457005</v>
      </c>
    </row>
    <row r="11" spans="1:5" s="10" customFormat="1" ht="21">
      <c r="A11" s="22">
        <v>30000000</v>
      </c>
      <c r="B11" s="36" t="s">
        <v>29</v>
      </c>
      <c r="C11" s="41"/>
      <c r="D11" s="41">
        <f>D12</f>
        <v>655.24099999999999</v>
      </c>
      <c r="E11" s="41"/>
    </row>
    <row r="12" spans="1:5" s="10" customFormat="1" ht="75">
      <c r="A12" s="23">
        <v>31030000</v>
      </c>
      <c r="B12" s="35" t="s">
        <v>30</v>
      </c>
      <c r="C12" s="42"/>
      <c r="D12" s="42">
        <v>655.24099999999999</v>
      </c>
      <c r="E12" s="42"/>
    </row>
    <row r="13" spans="1:5" s="10" customFormat="1" ht="21">
      <c r="A13" s="22">
        <v>40000000</v>
      </c>
      <c r="B13" s="29" t="s">
        <v>12</v>
      </c>
      <c r="C13" s="41"/>
      <c r="D13" s="41">
        <f>SUM(D14)</f>
        <v>662.9</v>
      </c>
      <c r="E13" s="42"/>
    </row>
    <row r="14" spans="1:5" s="10" customFormat="1" ht="37.5">
      <c r="A14" s="23">
        <v>41030000</v>
      </c>
      <c r="B14" s="30" t="s">
        <v>5</v>
      </c>
      <c r="C14" s="42"/>
      <c r="D14" s="42">
        <v>662.9</v>
      </c>
      <c r="E14" s="42"/>
    </row>
    <row r="15" spans="1:5" s="10" customFormat="1" ht="21">
      <c r="A15" s="44" t="s">
        <v>6</v>
      </c>
      <c r="B15" s="29" t="s">
        <v>7</v>
      </c>
      <c r="C15" s="41">
        <f>C5+C7+C11+C13</f>
        <v>181737.1</v>
      </c>
      <c r="D15" s="41">
        <f>D5+D7+D11+D13</f>
        <v>76301.772999999986</v>
      </c>
      <c r="E15" s="41">
        <f>D15/C15*100</f>
        <v>41.984698226173954</v>
      </c>
    </row>
    <row r="17" spans="1:5" ht="18.75">
      <c r="A17" s="13"/>
      <c r="B17" s="5"/>
      <c r="C17" s="5"/>
      <c r="D17" s="5"/>
      <c r="E17" s="5"/>
    </row>
  </sheetData>
  <mergeCells count="1">
    <mergeCell ref="A1:E1"/>
  </mergeCells>
  <pageMargins left="0.39370078740157483" right="0.39370078740157483" top="0.39370078740157483" bottom="0.39370078740157483" header="0" footer="0"/>
  <pageSetup paperSize="9" scale="81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1</vt:i4>
      </vt:variant>
    </vt:vector>
  </HeadingPairs>
  <TitlesOfParts>
    <vt:vector size="3" baseType="lpstr">
      <vt:lpstr>Загальний фонд 01.06.2026</vt:lpstr>
      <vt:lpstr>Спеціальний фонд 01.06.2026</vt:lpstr>
      <vt:lpstr>'Спеціальний фонд 01.06.2026'!Область_друку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Лень Світлана Андріївна</dc:creator>
  <cp:lastModifiedBy>Николишин Галина Зіновіївна</cp:lastModifiedBy>
  <cp:lastPrinted>2026-06-03T12:11:43Z</cp:lastPrinted>
  <dcterms:created xsi:type="dcterms:W3CDTF">2021-04-02T06:15:15Z</dcterms:created>
  <dcterms:modified xsi:type="dcterms:W3CDTF">2026-06-03T12:22:41Z</dcterms:modified>
</cp:coreProperties>
</file>