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5\сайт\"/>
    </mc:Choice>
  </mc:AlternateContent>
  <xr:revisionPtr revIDLastSave="0" documentId="13_ncr:1_{06C50435-6DAE-46D7-8A25-6D474BFB540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07.2025" sheetId="1" r:id="rId1"/>
    <sheet name="Спеціальний фонд 01.07.2025" sheetId="2" r:id="rId2"/>
  </sheets>
  <definedNames>
    <definedName name="_xlnm.Print_Area" localSheetId="1">'Спеціальний фонд 01.07.2025'!$A$1:$E$27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D19" i="2"/>
  <c r="C19" i="2"/>
  <c r="E19" i="2" s="1"/>
  <c r="E20" i="2"/>
  <c r="E14" i="2"/>
  <c r="D21" i="2"/>
  <c r="D16" i="2"/>
  <c r="F24" i="1"/>
  <c r="D7" i="2"/>
  <c r="C10" i="2" l="1"/>
  <c r="E26" i="1"/>
  <c r="D23" i="2" l="1"/>
  <c r="D18" i="2" s="1"/>
  <c r="C23" i="2"/>
  <c r="C18" i="2" s="1"/>
  <c r="E18" i="2" l="1"/>
  <c r="E23" i="2"/>
  <c r="E16" i="1"/>
  <c r="E7" i="1" l="1"/>
  <c r="D7" i="1"/>
  <c r="F13" i="1"/>
  <c r="D26" i="1"/>
  <c r="F33" i="1"/>
  <c r="D10" i="2" l="1"/>
  <c r="D25" i="2" s="1"/>
  <c r="C7" i="2"/>
  <c r="C25" i="2" s="1"/>
  <c r="E10" i="2" l="1"/>
  <c r="F26" i="1"/>
  <c r="F23" i="1" l="1"/>
  <c r="F22" i="1"/>
  <c r="F21" i="1"/>
  <c r="F20" i="1"/>
  <c r="D16" i="1" l="1"/>
  <c r="D43" i="1" l="1"/>
  <c r="E43" i="1"/>
  <c r="F32" i="1"/>
  <c r="F42" i="1" l="1"/>
  <c r="F41" i="1"/>
  <c r="F35" i="1"/>
  <c r="F40" i="1" l="1"/>
  <c r="F31" i="1" l="1"/>
  <c r="E17" i="1" l="1"/>
  <c r="D17" i="1"/>
  <c r="F8" i="1" l="1"/>
  <c r="E25" i="1" l="1"/>
  <c r="E9" i="2" l="1"/>
  <c r="E7" i="2" s="1"/>
  <c r="E11" i="2"/>
  <c r="E24" i="2"/>
  <c r="D25" i="1" l="1"/>
  <c r="F25" i="1" l="1"/>
  <c r="E25" i="2"/>
  <c r="E15" i="2"/>
  <c r="F39" i="1"/>
  <c r="F38" i="1"/>
  <c r="F37" i="1"/>
  <c r="F36" i="1"/>
  <c r="F34" i="1"/>
  <c r="F30" i="1"/>
  <c r="F29" i="1"/>
  <c r="F28" i="1"/>
  <c r="F27" i="1"/>
  <c r="F17" i="1"/>
  <c r="F16" i="1"/>
  <c r="F12" i="1"/>
  <c r="F11" i="1"/>
  <c r="F10" i="1"/>
  <c r="F9" i="1"/>
  <c r="F7" i="1"/>
  <c r="F43" i="1" l="1"/>
</calcChain>
</file>

<file path=xl/sharedStrings.xml><?xml version="1.0" encoding="utf-8"?>
<sst xmlns="http://schemas.openxmlformats.org/spreadsheetml/2006/main" count="108" uniqueCount="89">
  <si>
    <t>ККД</t>
  </si>
  <si>
    <t>10000000</t>
  </si>
  <si>
    <t>Податкові надходження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</si>
  <si>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</si>
  <si>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</si>
  <si>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</si>
  <si>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</si>
  <si>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13000000</t>
  </si>
  <si>
    <t>Рентна плата та плата за використання інших природних ресурсів </t>
  </si>
  <si>
    <t>13020000</t>
  </si>
  <si>
    <t>Рентна плата за спеціальне використання води </t>
  </si>
  <si>
    <t>13030000</t>
  </si>
  <si>
    <t>Рентна плата за користування надрами загальнодержавного значення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</si>
  <si>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</si>
  <si>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</si>
  <si>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</si>
  <si>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</si>
  <si>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</si>
  <si>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21080000</t>
  </si>
  <si>
    <t>Інші надходження 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</si>
  <si>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</si>
  <si>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</si>
  <si>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</si>
  <si>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</si>
  <si>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</si>
  <si>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</si>
  <si>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</si>
  <si>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</si>
  <si>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24000000</t>
  </si>
  <si>
    <t>Інші неподаткові надходження  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</si>
  <si>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</si>
  <si>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</si>
  <si>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</si>
  <si>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</si>
  <si>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</si>
  <si>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</si>
  <si>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</si>
  <si>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</si>
  <si>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</si>
  <si>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</si>
  <si>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41030000</t>
  </si>
  <si>
    <t>Субвенції з державного бюджету місцевим бюджетам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</si>
  <si>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</si>
  <si>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</si>
  <si>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</si>
  <si>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 </t>
  </si>
  <si>
    <t>41034400</t>
  </si>
  <si>
    <t>41035400</t>
  </si>
  <si>
    <t xml:space="preserve"> </t>
  </si>
  <si>
    <t xml:space="preserve">Усього </t>
  </si>
  <si>
    <t>Разом доходів</t>
  </si>
  <si>
    <t>Власні надходження бюджетних установ  </t>
  </si>
  <si>
    <t>25000000</t>
  </si>
  <si>
    <t>Надходження коштів від відшкодування втрат сільськогосподарського і лісогосподарського виробництва  </t>
  </si>
  <si>
    <t>21110000</t>
  </si>
  <si>
    <t>Екологічний податок </t>
  </si>
  <si>
    <t>19010000</t>
  </si>
  <si>
    <t>тис. гривень</t>
  </si>
  <si>
    <t>Доходи обласного бюджету</t>
  </si>
  <si>
    <t>Податки на доходи, податки на прибуток, податки на збільшення ринкової вартості</t>
  </si>
  <si>
    <t>Додаткова дотація з державного бюджету місцевим бюджетам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</si>
  <si>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</si>
  <si>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</si>
  <si>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</si>
  <si>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</si>
  <si>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</t>
  </si>
  <si>
    <t>Субвенція з державного бюджету місцевим бюджетам на надання державної підтримки особам з особливими освітніми потребами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</si>
  <si>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наи фінансування з місцевих бюджетів, закладам спільної власності територіальних громад області, що перебувають в управлінні обласних рад</t>
  </si>
  <si>
    <t>% виконання річного плану</t>
  </si>
  <si>
    <t>Плата за використання інших природних ресурсів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</si>
  <si>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</si>
  <si>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</si>
  <si>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</si>
  <si>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Надходження в рамках програми допомоги Європейського Союзу, урядів іноземних держав, міжнародних організацій, донорських установ</t>
  </si>
  <si>
    <t>Доходи від операцій з капіталом</t>
  </si>
  <si>
    <t>Від Європейського Союзу, урядів іноземних держав, міжнародних організацій, донорських установ</t>
  </si>
  <si>
    <t>41050000</t>
  </si>
  <si>
    <t>41053900</t>
  </si>
  <si>
    <t>Офіційні трансферти</t>
  </si>
  <si>
    <t>План на рік з врахуванням змін</t>
  </si>
  <si>
    <t>Податок з власників транспортних засобів та інших самохідних машин і механізмів</t>
  </si>
  <si>
    <t>Освітня субвенція з державного бюджету місцевим бюджетам</t>
  </si>
  <si>
    <t>Субвенції з державного бюджету</t>
  </si>
  <si>
    <t>у 2,1 рази</t>
  </si>
  <si>
    <t>у 4,7 рази</t>
  </si>
  <si>
    <t>Інформація про надходження до спеціального фонду обласного бюджету Тернопільської області станом на 01.07.2025</t>
  </si>
  <si>
    <t>Надійшло 
на 01.07.2025</t>
  </si>
  <si>
    <t>Інформація про надходження до загального фонду 
обласного бюджету Тернопільської області станом на 01.07.2025</t>
  </si>
  <si>
    <t>у 5,4 рази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</si>
</sst>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1">
    <xf numFmtId="0" fontId="0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7" fillId="0" borderId="0" xfId="0" applyFont="1"/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 wrapText="1"/>
    </xf>
    <xf numFmtId="164" fontId="8" fillId="0" borderId="0" xfId="0" applyNumberFormat="1" applyFont="1" applyAlignment="1">
      <alignment horizontal="center"/>
    </xf>
    <xf numFmtId="0" fontId="10" fillId="0" borderId="0" xfId="0" applyFont="1"/>
    <xf numFmtId="164" fontId="10" fillId="0" borderId="0" xfId="0" applyNumberFormat="1" applyFont="1" applyAlignment="1">
      <alignment wrapText="1"/>
    </xf>
    <xf numFmtId="164" fontId="10" fillId="0" borderId="0" xfId="0" applyNumberFormat="1" applyFo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/>
    </xf>
    <xf numFmtId="164" fontId="10" fillId="2" borderId="1" xfId="0" applyNumberFormat="1" applyFont="1" applyFill="1" applyBorder="1" applyAlignment="1">
      <alignment vertical="center" wrapText="1"/>
    </xf>
    <xf numFmtId="0" fontId="6" fillId="0" borderId="0" xfId="0" applyFont="1"/>
    <xf numFmtId="165" fontId="11" fillId="2" borderId="1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 wrapText="1"/>
    </xf>
    <xf numFmtId="164" fontId="12" fillId="0" borderId="0" xfId="0" applyNumberFormat="1" applyFont="1" applyAlignment="1">
      <alignment horizontal="right"/>
    </xf>
    <xf numFmtId="0" fontId="15" fillId="0" borderId="0" xfId="0" applyFont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19" fillId="0" borderId="1" xfId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right" vertical="center"/>
    </xf>
    <xf numFmtId="0" fontId="0" fillId="0" borderId="1" xfId="0" applyBorder="1"/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 wrapText="1"/>
    </xf>
    <xf numFmtId="165" fontId="1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0" fillId="0" borderId="0" xfId="0" applyFont="1"/>
    <xf numFmtId="165" fontId="12" fillId="2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</cellXfs>
  <cellStyles count="11">
    <cellStyle name="Normal_Доходи" xfId="2" xr:uid="{00000000-0005-0000-0000-000000000000}"/>
    <cellStyle name="Normalny 2 2" xfId="3" xr:uid="{00000000-0005-0000-0000-000001000000}"/>
    <cellStyle name="Звичайний" xfId="0" builtinId="0"/>
    <cellStyle name="Звичайний 2" xfId="1" xr:uid="{00000000-0005-0000-0000-000003000000}"/>
    <cellStyle name="Звичайний 2 2" xfId="4" xr:uid="{00000000-0005-0000-0000-000004000000}"/>
    <cellStyle name="Звичайний 3" xfId="7" xr:uid="{00000000-0005-0000-0000-000005000000}"/>
    <cellStyle name="Звичайний 4" xfId="8" xr:uid="{00000000-0005-0000-0000-000006000000}"/>
    <cellStyle name="Звичайний 5" xfId="9" xr:uid="{60EC8902-DB99-46BB-B02C-4586F7BF9052}"/>
    <cellStyle name="Звичайний 6" xfId="10" xr:uid="{A6D579EB-26AD-45A7-9478-6E36E25BA89E}"/>
    <cellStyle name="Обычный 2" xfId="6" xr:uid="{00000000-0005-0000-0000-000007000000}"/>
    <cellStyle name="Стиль 1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opLeftCell="B3" zoomScale="90" zoomScaleNormal="90" workbookViewId="0">
      <selection activeCell="C21" sqref="C21"/>
    </sheetView>
  </sheetViews>
  <sheetFormatPr defaultRowHeight="15"/>
  <cols>
    <col min="1" max="1" width="0" hidden="1" customWidth="1"/>
    <col min="2" max="2" width="18" customWidth="1"/>
    <col min="3" max="3" width="50.7109375" style="2" customWidth="1"/>
    <col min="4" max="4" width="27.5703125" style="1" customWidth="1"/>
    <col min="5" max="5" width="20.5703125" style="1" customWidth="1"/>
    <col min="6" max="6" width="21.5703125" style="1" customWidth="1"/>
  </cols>
  <sheetData>
    <row r="1" spans="1:6" ht="18.75">
      <c r="B1" s="9"/>
      <c r="C1" s="10"/>
      <c r="D1" s="11"/>
      <c r="E1" s="11"/>
      <c r="F1" s="11"/>
    </row>
    <row r="2" spans="1:6" ht="18.75">
      <c r="B2" s="12"/>
      <c r="C2" s="13"/>
      <c r="D2" s="14"/>
      <c r="E2" s="14"/>
      <c r="F2" s="14"/>
    </row>
    <row r="3" spans="1:6" ht="61.5" customHeight="1">
      <c r="B3" s="49" t="s">
        <v>87</v>
      </c>
      <c r="C3" s="49"/>
      <c r="D3" s="49"/>
      <c r="E3" s="49"/>
      <c r="F3" s="49"/>
    </row>
    <row r="4" spans="1:6" ht="18.75">
      <c r="B4" s="12"/>
      <c r="C4" s="12"/>
      <c r="D4" s="12"/>
      <c r="E4" s="12"/>
      <c r="F4" s="12"/>
    </row>
    <row r="5" spans="1:6" ht="20.25">
      <c r="B5" s="9"/>
      <c r="C5" s="10"/>
      <c r="D5" s="11"/>
      <c r="E5" s="11"/>
      <c r="F5" s="29" t="s">
        <v>57</v>
      </c>
    </row>
    <row r="6" spans="1:6" ht="70.5" customHeight="1">
      <c r="A6" s="30"/>
      <c r="B6" s="31" t="s">
        <v>0</v>
      </c>
      <c r="C6" s="32" t="s">
        <v>58</v>
      </c>
      <c r="D6" s="28" t="s">
        <v>79</v>
      </c>
      <c r="E6" s="32" t="s">
        <v>86</v>
      </c>
      <c r="F6" s="27" t="s">
        <v>68</v>
      </c>
    </row>
    <row r="7" spans="1:6" s="21" customFormat="1" ht="20.25" customHeight="1">
      <c r="A7" s="33">
        <v>1</v>
      </c>
      <c r="B7" s="31" t="s">
        <v>1</v>
      </c>
      <c r="C7" s="34" t="s">
        <v>2</v>
      </c>
      <c r="D7" s="35">
        <f>D9+D10+D12+D14+D13</f>
        <v>1225052.74</v>
      </c>
      <c r="E7" s="35">
        <f>E9+E10+E12+E14+E13</f>
        <v>661757.19600000011</v>
      </c>
      <c r="F7" s="35">
        <f>E7/D7*100</f>
        <v>54.018669922733295</v>
      </c>
    </row>
    <row r="8" spans="1:6" s="21" customFormat="1" ht="56.25" hidden="1">
      <c r="A8" s="33"/>
      <c r="B8" s="36">
        <v>11000000</v>
      </c>
      <c r="C8" s="37" t="s">
        <v>59</v>
      </c>
      <c r="D8" s="38"/>
      <c r="E8" s="38"/>
      <c r="F8" s="35" t="e">
        <f>E8/D8*100</f>
        <v>#DIV/0!</v>
      </c>
    </row>
    <row r="9" spans="1:6" ht="20.25">
      <c r="A9" s="39">
        <v>1</v>
      </c>
      <c r="B9" s="40" t="s">
        <v>3</v>
      </c>
      <c r="C9" s="41" t="s">
        <v>4</v>
      </c>
      <c r="D9" s="38">
        <v>1094492.74</v>
      </c>
      <c r="E9" s="38">
        <v>576695.12600000005</v>
      </c>
      <c r="F9" s="38">
        <f t="shared" ref="F9:F43" si="0">E9/D9*100</f>
        <v>52.690630547261563</v>
      </c>
    </row>
    <row r="10" spans="1:6" ht="17.25" customHeight="1">
      <c r="A10" s="39">
        <v>1</v>
      </c>
      <c r="B10" s="40" t="s">
        <v>5</v>
      </c>
      <c r="C10" s="41" t="s">
        <v>6</v>
      </c>
      <c r="D10" s="38">
        <v>119400</v>
      </c>
      <c r="E10" s="38">
        <v>79415.994000000006</v>
      </c>
      <c r="F10" s="38">
        <f t="shared" si="0"/>
        <v>66.512557788944733</v>
      </c>
    </row>
    <row r="11" spans="1:6" ht="56.25" hidden="1">
      <c r="A11" s="39">
        <v>1</v>
      </c>
      <c r="B11" s="36" t="s">
        <v>7</v>
      </c>
      <c r="C11" s="37" t="s">
        <v>8</v>
      </c>
      <c r="D11" s="38"/>
      <c r="E11" s="38"/>
      <c r="F11" s="38" t="e">
        <f t="shared" si="0"/>
        <v>#DIV/0!</v>
      </c>
    </row>
    <row r="12" spans="1:6" ht="37.5">
      <c r="A12" s="39">
        <v>1</v>
      </c>
      <c r="B12" s="40" t="s">
        <v>9</v>
      </c>
      <c r="C12" s="41" t="s">
        <v>10</v>
      </c>
      <c r="D12" s="38">
        <v>5520</v>
      </c>
      <c r="E12" s="38">
        <v>2715.2420000000002</v>
      </c>
      <c r="F12" s="38">
        <f t="shared" si="0"/>
        <v>49.189166666666672</v>
      </c>
    </row>
    <row r="13" spans="1:6" ht="37.5">
      <c r="A13" s="39"/>
      <c r="B13" s="40" t="s">
        <v>11</v>
      </c>
      <c r="C13" s="41" t="s">
        <v>12</v>
      </c>
      <c r="D13" s="38">
        <v>5640</v>
      </c>
      <c r="E13" s="38">
        <v>2930.8339999999998</v>
      </c>
      <c r="F13" s="38">
        <f t="shared" ref="F13" si="1">E13/D13*100</f>
        <v>51.965141843971629</v>
      </c>
    </row>
    <row r="14" spans="1:6" ht="37.5" hidden="1">
      <c r="A14" s="39">
        <v>1</v>
      </c>
      <c r="B14" s="40">
        <v>13070000</v>
      </c>
      <c r="C14" s="41" t="s">
        <v>69</v>
      </c>
      <c r="D14" s="38"/>
      <c r="E14" s="38"/>
      <c r="F14" s="38"/>
    </row>
    <row r="15" spans="1:6" ht="37.5" hidden="1">
      <c r="A15" s="39"/>
      <c r="B15" s="40">
        <v>13070000</v>
      </c>
      <c r="C15" s="41" t="s">
        <v>69</v>
      </c>
      <c r="D15" s="38"/>
      <c r="E15" s="38"/>
      <c r="F15" s="38"/>
    </row>
    <row r="16" spans="1:6" s="21" customFormat="1" ht="21">
      <c r="A16" s="33">
        <v>1</v>
      </c>
      <c r="B16" s="31" t="s">
        <v>13</v>
      </c>
      <c r="C16" s="34" t="s">
        <v>14</v>
      </c>
      <c r="D16" s="35">
        <f>D18+D19+D21+D22+D23+D24</f>
        <v>28840</v>
      </c>
      <c r="E16" s="35">
        <f>E18+E19+E21+E22+E23+E24</f>
        <v>16704.841</v>
      </c>
      <c r="F16" s="35">
        <f t="shared" si="0"/>
        <v>57.922472260748961</v>
      </c>
    </row>
    <row r="17" spans="1:6" s="16" customFormat="1" ht="37.5" hidden="1">
      <c r="A17" s="42">
        <v>1</v>
      </c>
      <c r="B17" s="36" t="s">
        <v>15</v>
      </c>
      <c r="C17" s="37" t="s">
        <v>16</v>
      </c>
      <c r="D17" s="35">
        <f>D18++D19</f>
        <v>790</v>
      </c>
      <c r="E17" s="35">
        <f>E18++E19</f>
        <v>1387.989</v>
      </c>
      <c r="F17" s="35">
        <f t="shared" si="0"/>
        <v>175.69481012658227</v>
      </c>
    </row>
    <row r="18" spans="1:6" ht="150">
      <c r="A18" s="39">
        <v>1</v>
      </c>
      <c r="B18" s="40" t="s">
        <v>17</v>
      </c>
      <c r="C18" s="41" t="s">
        <v>72</v>
      </c>
      <c r="D18" s="38">
        <v>190</v>
      </c>
      <c r="E18" s="38">
        <v>892.47199999999998</v>
      </c>
      <c r="F18" s="48" t="s">
        <v>84</v>
      </c>
    </row>
    <row r="19" spans="1:6" ht="22.5" customHeight="1">
      <c r="A19" s="39">
        <v>1</v>
      </c>
      <c r="B19" s="40" t="s">
        <v>18</v>
      </c>
      <c r="C19" s="41" t="s">
        <v>19</v>
      </c>
      <c r="D19" s="38">
        <v>600</v>
      </c>
      <c r="E19" s="38">
        <v>495.517</v>
      </c>
      <c r="F19" s="38">
        <f>E19/D19*100</f>
        <v>82.586166666666657</v>
      </c>
    </row>
    <row r="20" spans="1:6" s="16" customFormat="1" ht="4.5" hidden="1" customHeight="1">
      <c r="A20" s="42">
        <v>1</v>
      </c>
      <c r="B20" s="36" t="s">
        <v>20</v>
      </c>
      <c r="C20" s="37" t="s">
        <v>21</v>
      </c>
      <c r="D20" s="35"/>
      <c r="E20" s="35"/>
      <c r="F20" s="38" t="e">
        <f t="shared" si="0"/>
        <v>#DIV/0!</v>
      </c>
    </row>
    <row r="21" spans="1:6" ht="37.5">
      <c r="A21" s="39">
        <v>1</v>
      </c>
      <c r="B21" s="40" t="s">
        <v>22</v>
      </c>
      <c r="C21" s="41" t="s">
        <v>23</v>
      </c>
      <c r="D21" s="38">
        <v>26600</v>
      </c>
      <c r="E21" s="38">
        <v>14243.614</v>
      </c>
      <c r="F21" s="38">
        <f t="shared" si="0"/>
        <v>53.54742105263157</v>
      </c>
    </row>
    <row r="22" spans="1:6" ht="75">
      <c r="A22" s="39">
        <v>1</v>
      </c>
      <c r="B22" s="40" t="s">
        <v>24</v>
      </c>
      <c r="C22" s="41" t="s">
        <v>25</v>
      </c>
      <c r="D22" s="38">
        <v>250</v>
      </c>
      <c r="E22" s="38">
        <v>103.923</v>
      </c>
      <c r="F22" s="38">
        <f t="shared" si="0"/>
        <v>41.569200000000002</v>
      </c>
    </row>
    <row r="23" spans="1:6" ht="150">
      <c r="A23" s="39">
        <v>1</v>
      </c>
      <c r="B23" s="40" t="s">
        <v>26</v>
      </c>
      <c r="C23" s="41" t="s">
        <v>27</v>
      </c>
      <c r="D23" s="38">
        <v>92</v>
      </c>
      <c r="E23" s="38">
        <v>26.315000000000001</v>
      </c>
      <c r="F23" s="38">
        <f t="shared" si="0"/>
        <v>28.603260869565219</v>
      </c>
    </row>
    <row r="24" spans="1:6" ht="18.75" customHeight="1">
      <c r="A24" s="39">
        <v>1</v>
      </c>
      <c r="B24" s="40">
        <v>24060000</v>
      </c>
      <c r="C24" s="41" t="s">
        <v>19</v>
      </c>
      <c r="D24" s="38">
        <v>1108</v>
      </c>
      <c r="E24" s="38">
        <v>943</v>
      </c>
      <c r="F24" s="38">
        <f t="shared" si="0"/>
        <v>85.108303249097474</v>
      </c>
    </row>
    <row r="25" spans="1:6" s="21" customFormat="1" ht="21" hidden="1">
      <c r="A25" s="33"/>
      <c r="B25" s="31"/>
      <c r="C25" s="34" t="s">
        <v>50</v>
      </c>
      <c r="D25" s="35">
        <f>D7+D16</f>
        <v>1253892.74</v>
      </c>
      <c r="E25" s="35">
        <f>E7+E16</f>
        <v>678462.03700000013</v>
      </c>
      <c r="F25" s="35">
        <f t="shared" si="0"/>
        <v>54.108458830378112</v>
      </c>
    </row>
    <row r="26" spans="1:6" s="21" customFormat="1" ht="21">
      <c r="A26" s="33">
        <v>1</v>
      </c>
      <c r="B26" s="31" t="s">
        <v>30</v>
      </c>
      <c r="C26" s="34" t="s">
        <v>31</v>
      </c>
      <c r="D26" s="35">
        <f>D28+D34+D33</f>
        <v>582992.196</v>
      </c>
      <c r="E26" s="35">
        <f>E28+E34+E33</f>
        <v>381778.41599999997</v>
      </c>
      <c r="F26" s="35">
        <f t="shared" si="0"/>
        <v>65.486025133688059</v>
      </c>
    </row>
    <row r="27" spans="1:6" ht="20.25" hidden="1">
      <c r="A27" s="39">
        <v>1</v>
      </c>
      <c r="B27" s="40" t="s">
        <v>32</v>
      </c>
      <c r="C27" s="41" t="s">
        <v>33</v>
      </c>
      <c r="D27" s="38">
        <v>768532.88100000005</v>
      </c>
      <c r="E27" s="38">
        <v>174277.1</v>
      </c>
      <c r="F27" s="38">
        <f t="shared" si="0"/>
        <v>22.676596448708093</v>
      </c>
    </row>
    <row r="28" spans="1:6" ht="35.25" customHeight="1">
      <c r="A28" s="39">
        <v>1</v>
      </c>
      <c r="B28" s="40" t="s">
        <v>34</v>
      </c>
      <c r="C28" s="41" t="s">
        <v>35</v>
      </c>
      <c r="D28" s="38">
        <v>220182.37899999999</v>
      </c>
      <c r="E28" s="38">
        <v>111982.379</v>
      </c>
      <c r="F28" s="38">
        <f t="shared" si="0"/>
        <v>50.85891955050591</v>
      </c>
    </row>
    <row r="29" spans="1:6" ht="20.25" hidden="1" customHeight="1">
      <c r="A29" s="39">
        <v>0</v>
      </c>
      <c r="B29" s="40" t="s">
        <v>36</v>
      </c>
      <c r="C29" s="41" t="s">
        <v>37</v>
      </c>
      <c r="D29" s="38"/>
      <c r="E29" s="38"/>
      <c r="F29" s="38" t="e">
        <f t="shared" si="0"/>
        <v>#DIV/0!</v>
      </c>
    </row>
    <row r="30" spans="1:6" ht="93.75" hidden="1" customHeight="1">
      <c r="A30" s="39">
        <v>0</v>
      </c>
      <c r="B30" s="40" t="s">
        <v>38</v>
      </c>
      <c r="C30" s="41" t="s">
        <v>39</v>
      </c>
      <c r="D30" s="38"/>
      <c r="E30" s="38"/>
      <c r="F30" s="38" t="e">
        <f t="shared" si="0"/>
        <v>#DIV/0!</v>
      </c>
    </row>
    <row r="31" spans="1:6" ht="156" hidden="1" customHeight="1">
      <c r="A31" s="39"/>
      <c r="B31" s="40">
        <v>41021100</v>
      </c>
      <c r="C31" s="41" t="s">
        <v>60</v>
      </c>
      <c r="D31" s="38"/>
      <c r="E31" s="38"/>
      <c r="F31" s="38" t="e">
        <f t="shared" si="0"/>
        <v>#DIV/0!</v>
      </c>
    </row>
    <row r="32" spans="1:6" ht="2.25" hidden="1" customHeight="1">
      <c r="A32" s="39"/>
      <c r="B32" s="40">
        <v>41021300</v>
      </c>
      <c r="C32" s="41" t="s">
        <v>67</v>
      </c>
      <c r="D32" s="38"/>
      <c r="E32" s="38"/>
      <c r="F32" s="38" t="e">
        <f t="shared" si="0"/>
        <v>#DIV/0!</v>
      </c>
    </row>
    <row r="33" spans="1:6" ht="35.25" customHeight="1">
      <c r="A33" s="39"/>
      <c r="B33" s="40" t="s">
        <v>40</v>
      </c>
      <c r="C33" s="41" t="s">
        <v>41</v>
      </c>
      <c r="D33" s="38">
        <v>349260.53200000001</v>
      </c>
      <c r="E33" s="38">
        <v>267515.75199999998</v>
      </c>
      <c r="F33" s="38">
        <f t="shared" ref="F33" si="2">E33/D33*100</f>
        <v>76.594899076658322</v>
      </c>
    </row>
    <row r="34" spans="1:6" ht="40.5" customHeight="1">
      <c r="A34" s="39">
        <v>1</v>
      </c>
      <c r="B34" s="40">
        <v>41050000</v>
      </c>
      <c r="C34" s="41" t="s">
        <v>70</v>
      </c>
      <c r="D34" s="38">
        <v>13549.285</v>
      </c>
      <c r="E34" s="38">
        <v>2280.2849999999999</v>
      </c>
      <c r="F34" s="38">
        <f t="shared" si="0"/>
        <v>16.829559640969986</v>
      </c>
    </row>
    <row r="35" spans="1:6" s="16" customFormat="1" ht="19.5" hidden="1" customHeight="1">
      <c r="A35" s="42"/>
      <c r="B35" s="40">
        <v>41031200</v>
      </c>
      <c r="C35" s="41" t="s">
        <v>62</v>
      </c>
      <c r="D35" s="38"/>
      <c r="E35" s="38"/>
      <c r="F35" s="38" t="e">
        <f t="shared" si="0"/>
        <v>#DIV/0!</v>
      </c>
    </row>
    <row r="36" spans="1:6" ht="15.75" hidden="1" customHeight="1">
      <c r="A36" s="39">
        <v>0</v>
      </c>
      <c r="B36" s="40" t="s">
        <v>42</v>
      </c>
      <c r="C36" s="41" t="s">
        <v>43</v>
      </c>
      <c r="D36" s="38"/>
      <c r="E36" s="38"/>
      <c r="F36" s="38" t="e">
        <f t="shared" si="0"/>
        <v>#DIV/0!</v>
      </c>
    </row>
    <row r="37" spans="1:6" ht="15" hidden="1" customHeight="1">
      <c r="A37" s="39">
        <v>0</v>
      </c>
      <c r="B37" s="40" t="s">
        <v>44</v>
      </c>
      <c r="C37" s="41" t="s">
        <v>45</v>
      </c>
      <c r="D37" s="38"/>
      <c r="E37" s="38"/>
      <c r="F37" s="38" t="e">
        <f t="shared" si="0"/>
        <v>#DIV/0!</v>
      </c>
    </row>
    <row r="38" spans="1:6" ht="15" hidden="1" customHeight="1">
      <c r="A38" s="39">
        <v>0</v>
      </c>
      <c r="B38" s="40" t="s">
        <v>46</v>
      </c>
      <c r="C38" s="41" t="s">
        <v>65</v>
      </c>
      <c r="D38" s="38"/>
      <c r="E38" s="38"/>
      <c r="F38" s="38" t="e">
        <f t="shared" si="0"/>
        <v>#DIV/0!</v>
      </c>
    </row>
    <row r="39" spans="1:6" ht="9" hidden="1" customHeight="1">
      <c r="A39" s="39">
        <v>0</v>
      </c>
      <c r="B39" s="40" t="s">
        <v>47</v>
      </c>
      <c r="C39" s="41" t="s">
        <v>66</v>
      </c>
      <c r="D39" s="38"/>
      <c r="E39" s="38"/>
      <c r="F39" s="38" t="e">
        <f t="shared" si="0"/>
        <v>#DIV/0!</v>
      </c>
    </row>
    <row r="40" spans="1:6" ht="15.75" hidden="1" customHeight="1">
      <c r="A40" s="39"/>
      <c r="B40" s="40">
        <v>41037000</v>
      </c>
      <c r="C40" s="43" t="s">
        <v>61</v>
      </c>
      <c r="D40" s="38"/>
      <c r="E40" s="38"/>
      <c r="F40" s="38" t="e">
        <f t="shared" si="0"/>
        <v>#DIV/0!</v>
      </c>
    </row>
    <row r="41" spans="1:6" ht="21" hidden="1" customHeight="1" thickBot="1">
      <c r="A41" s="39"/>
      <c r="B41" s="40">
        <v>41053900</v>
      </c>
      <c r="C41" s="44" t="s">
        <v>63</v>
      </c>
      <c r="D41" s="38"/>
      <c r="E41" s="38"/>
      <c r="F41" s="38" t="e">
        <f t="shared" si="0"/>
        <v>#DIV/0!</v>
      </c>
    </row>
    <row r="42" spans="1:6" ht="24" hidden="1" customHeight="1">
      <c r="A42" s="39"/>
      <c r="B42" s="40">
        <v>41055000</v>
      </c>
      <c r="C42" s="43" t="s">
        <v>64</v>
      </c>
      <c r="D42" s="38"/>
      <c r="E42" s="38"/>
      <c r="F42" s="38" t="e">
        <f t="shared" si="0"/>
        <v>#DIV/0!</v>
      </c>
    </row>
    <row r="43" spans="1:6" s="21" customFormat="1" ht="18.75" customHeight="1">
      <c r="A43" s="33">
        <v>1</v>
      </c>
      <c r="B43" s="31" t="s">
        <v>48</v>
      </c>
      <c r="C43" s="34" t="s">
        <v>49</v>
      </c>
      <c r="D43" s="35">
        <f>D7+D16+D26</f>
        <v>1836884.936</v>
      </c>
      <c r="E43" s="35">
        <f>E7+E16+E26</f>
        <v>1060240.4530000002</v>
      </c>
      <c r="F43" s="35">
        <f t="shared" si="0"/>
        <v>57.719481074779758</v>
      </c>
    </row>
  </sheetData>
  <mergeCells count="1">
    <mergeCell ref="B3:F3"/>
  </mergeCells>
  <pageMargins left="0.32" right="0.33" top="0.39370078740157499" bottom="0.39370078740157499" header="0" footer="0"/>
  <pageSetup paperSize="9" scale="70" fitToHeight="7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view="pageBreakPreview" topLeftCell="A6" zoomScaleNormal="100" zoomScaleSheetLayoutView="100" workbookViewId="0">
      <selection activeCell="C21" sqref="C21"/>
    </sheetView>
  </sheetViews>
  <sheetFormatPr defaultRowHeight="15"/>
  <cols>
    <col min="1" max="1" width="14" bestFit="1" customWidth="1"/>
    <col min="2" max="2" width="51.28515625" customWidth="1"/>
    <col min="3" max="3" width="21.42578125" customWidth="1"/>
    <col min="4" max="4" width="19" customWidth="1"/>
    <col min="5" max="5" width="18.7109375" customWidth="1"/>
  </cols>
  <sheetData>
    <row r="1" spans="1:5">
      <c r="A1" s="3"/>
      <c r="B1" s="4"/>
      <c r="C1" s="5"/>
      <c r="D1" s="5"/>
      <c r="E1" s="5"/>
    </row>
    <row r="2" spans="1:5">
      <c r="A2" s="6"/>
      <c r="B2" s="7"/>
      <c r="C2" s="8"/>
      <c r="D2" s="8"/>
      <c r="E2" s="8"/>
    </row>
    <row r="3" spans="1:5" ht="60.75" customHeight="1">
      <c r="A3" s="50" t="s">
        <v>85</v>
      </c>
      <c r="B3" s="50"/>
      <c r="C3" s="50"/>
      <c r="D3" s="50"/>
      <c r="E3" s="50"/>
    </row>
    <row r="4" spans="1:5">
      <c r="A4" s="6"/>
      <c r="B4" s="7"/>
      <c r="C4" s="8"/>
      <c r="D4" s="8"/>
      <c r="E4" s="8"/>
    </row>
    <row r="5" spans="1:5" ht="20.25">
      <c r="A5" s="3"/>
      <c r="B5" s="4"/>
      <c r="C5" s="5"/>
      <c r="D5" s="5"/>
      <c r="E5" s="20" t="s">
        <v>57</v>
      </c>
    </row>
    <row r="6" spans="1:5" ht="73.5" customHeight="1">
      <c r="A6" s="24" t="s">
        <v>0</v>
      </c>
      <c r="B6" s="25" t="s">
        <v>58</v>
      </c>
      <c r="C6" s="28" t="s">
        <v>79</v>
      </c>
      <c r="D6" s="25" t="s">
        <v>86</v>
      </c>
      <c r="E6" s="27" t="s">
        <v>68</v>
      </c>
    </row>
    <row r="7" spans="1:5" s="16" customFormat="1" ht="18.75" customHeight="1">
      <c r="A7" s="45" t="s">
        <v>1</v>
      </c>
      <c r="B7" s="19" t="s">
        <v>2</v>
      </c>
      <c r="C7" s="17">
        <f>C9</f>
        <v>5270.8</v>
      </c>
      <c r="D7" s="17">
        <f>D8+D9</f>
        <v>5095.8059999999996</v>
      </c>
      <c r="E7" s="17">
        <f t="shared" ref="E7" si="0">E9</f>
        <v>96.679934734765112</v>
      </c>
    </row>
    <row r="8" spans="1:5" s="16" customFormat="1" ht="14.25" hidden="1" customHeight="1">
      <c r="A8" s="46">
        <v>12020000</v>
      </c>
      <c r="B8" s="15" t="s">
        <v>80</v>
      </c>
      <c r="C8" s="17"/>
      <c r="D8" s="18"/>
      <c r="E8" s="17"/>
    </row>
    <row r="9" spans="1:5" ht="20.25">
      <c r="A9" s="46" t="s">
        <v>56</v>
      </c>
      <c r="B9" s="15" t="s">
        <v>55</v>
      </c>
      <c r="C9" s="18">
        <v>5270.8</v>
      </c>
      <c r="D9" s="18">
        <v>5095.8059999999996</v>
      </c>
      <c r="E9" s="18">
        <f t="shared" ref="E9:E25" si="1">D9/C9*100</f>
        <v>96.679934734765112</v>
      </c>
    </row>
    <row r="10" spans="1:5" s="16" customFormat="1" ht="20.25">
      <c r="A10" s="45" t="s">
        <v>13</v>
      </c>
      <c r="B10" s="19" t="s">
        <v>14</v>
      </c>
      <c r="C10" s="17">
        <f>C12+C13+C14</f>
        <v>143551.69999999998</v>
      </c>
      <c r="D10" s="17">
        <f t="shared" ref="D10" si="2">D12+D13+D14</f>
        <v>75664.675999999992</v>
      </c>
      <c r="E10" s="17">
        <f t="shared" si="1"/>
        <v>52.709007277517436</v>
      </c>
    </row>
    <row r="11" spans="1:5" ht="37.5" hidden="1">
      <c r="A11" s="46" t="s">
        <v>15</v>
      </c>
      <c r="B11" s="15" t="s">
        <v>16</v>
      </c>
      <c r="C11" s="18">
        <v>200</v>
      </c>
      <c r="D11" s="18">
        <v>60.29363</v>
      </c>
      <c r="E11" s="18">
        <f t="shared" si="1"/>
        <v>30.146815</v>
      </c>
    </row>
    <row r="12" spans="1:5" ht="56.25">
      <c r="A12" s="46" t="s">
        <v>54</v>
      </c>
      <c r="B12" s="15" t="s">
        <v>53</v>
      </c>
      <c r="C12" s="18">
        <v>30</v>
      </c>
      <c r="D12" s="18">
        <v>63.401000000000003</v>
      </c>
      <c r="E12" s="48" t="s">
        <v>83</v>
      </c>
    </row>
    <row r="13" spans="1:5" ht="20.25">
      <c r="A13" s="46" t="s">
        <v>28</v>
      </c>
      <c r="B13" s="15" t="s">
        <v>29</v>
      </c>
      <c r="C13" s="18">
        <v>452.4</v>
      </c>
      <c r="D13" s="18">
        <v>2427.5419999999999</v>
      </c>
      <c r="E13" s="48" t="s">
        <v>88</v>
      </c>
    </row>
    <row r="14" spans="1:5" ht="40.5" customHeight="1">
      <c r="A14" s="46" t="s">
        <v>52</v>
      </c>
      <c r="B14" s="15" t="s">
        <v>51</v>
      </c>
      <c r="C14" s="18">
        <v>143069.29999999999</v>
      </c>
      <c r="D14" s="18">
        <v>73173.732999999993</v>
      </c>
      <c r="E14" s="18">
        <f t="shared" si="1"/>
        <v>51.145656685256725</v>
      </c>
    </row>
    <row r="15" spans="1:5" s="21" customFormat="1" ht="21" hidden="1" customHeight="1">
      <c r="A15" s="24"/>
      <c r="B15" s="23" t="s">
        <v>50</v>
      </c>
      <c r="C15" s="17"/>
      <c r="D15" s="17"/>
      <c r="E15" s="17" t="e">
        <f t="shared" si="1"/>
        <v>#DIV/0!</v>
      </c>
    </row>
    <row r="16" spans="1:5" s="47" customFormat="1" ht="21" customHeight="1">
      <c r="A16" s="45">
        <v>30000000</v>
      </c>
      <c r="B16" s="19" t="s">
        <v>74</v>
      </c>
      <c r="C16" s="17"/>
      <c r="D16" s="17">
        <f>D17</f>
        <v>10.965</v>
      </c>
      <c r="E16" s="17"/>
    </row>
    <row r="17" spans="1:6" s="21" customFormat="1" ht="73.5" customHeight="1">
      <c r="A17" s="46">
        <v>31030000</v>
      </c>
      <c r="B17" s="15" t="s">
        <v>71</v>
      </c>
      <c r="C17" s="18"/>
      <c r="D17" s="18">
        <v>10.965</v>
      </c>
      <c r="E17" s="18"/>
    </row>
    <row r="18" spans="1:6" s="21" customFormat="1" ht="21" hidden="1">
      <c r="A18" s="45">
        <v>40000000</v>
      </c>
      <c r="B18" s="19" t="s">
        <v>78</v>
      </c>
      <c r="C18" s="17">
        <f>C21+C23</f>
        <v>0</v>
      </c>
      <c r="D18" s="17">
        <f>D21+D23</f>
        <v>3885</v>
      </c>
      <c r="E18" s="17" t="e">
        <f t="shared" si="1"/>
        <v>#DIV/0!</v>
      </c>
    </row>
    <row r="19" spans="1:6" s="21" customFormat="1" ht="21" hidden="1">
      <c r="A19" s="45">
        <v>41030000</v>
      </c>
      <c r="B19" s="19" t="s">
        <v>82</v>
      </c>
      <c r="C19" s="17">
        <f>C20</f>
        <v>0</v>
      </c>
      <c r="D19" s="17">
        <f>D20</f>
        <v>0</v>
      </c>
      <c r="E19" s="18" t="e">
        <f t="shared" si="1"/>
        <v>#DIV/0!</v>
      </c>
    </row>
    <row r="20" spans="1:6" s="21" customFormat="1" ht="37.5" hidden="1">
      <c r="A20" s="46">
        <v>41033300</v>
      </c>
      <c r="B20" s="15" t="s">
        <v>81</v>
      </c>
      <c r="C20" s="18"/>
      <c r="D20" s="18"/>
      <c r="E20" s="18" t="e">
        <f t="shared" si="1"/>
        <v>#DIV/0!</v>
      </c>
    </row>
    <row r="21" spans="1:6" s="21" customFormat="1" ht="36" customHeight="1">
      <c r="A21" s="45" t="s">
        <v>76</v>
      </c>
      <c r="B21" s="19" t="s">
        <v>70</v>
      </c>
      <c r="C21" s="17"/>
      <c r="D21" s="17">
        <f>D22</f>
        <v>3885</v>
      </c>
      <c r="E21" s="17"/>
    </row>
    <row r="22" spans="1:6" s="21" customFormat="1" ht="22.5" customHeight="1">
      <c r="A22" s="46" t="s">
        <v>77</v>
      </c>
      <c r="B22" s="15" t="s">
        <v>63</v>
      </c>
      <c r="C22" s="18"/>
      <c r="D22" s="18">
        <v>3885</v>
      </c>
      <c r="E22" s="18"/>
    </row>
    <row r="23" spans="1:6" s="21" customFormat="1" ht="18" hidden="1" customHeight="1">
      <c r="A23" s="45">
        <v>42000000</v>
      </c>
      <c r="B23" s="19" t="s">
        <v>75</v>
      </c>
      <c r="C23" s="17">
        <f>C24</f>
        <v>0</v>
      </c>
      <c r="D23" s="17">
        <f>D24</f>
        <v>0</v>
      </c>
      <c r="E23" s="17" t="e">
        <f t="shared" si="1"/>
        <v>#DIV/0!</v>
      </c>
    </row>
    <row r="24" spans="1:6" ht="15" hidden="1" customHeight="1">
      <c r="A24" s="46">
        <v>42030000</v>
      </c>
      <c r="B24" s="15" t="s">
        <v>73</v>
      </c>
      <c r="C24" s="18"/>
      <c r="D24" s="18"/>
      <c r="E24" s="18" t="e">
        <f t="shared" si="1"/>
        <v>#DIV/0!</v>
      </c>
    </row>
    <row r="25" spans="1:6" s="21" customFormat="1" ht="21">
      <c r="A25" s="22" t="s">
        <v>48</v>
      </c>
      <c r="B25" s="23" t="s">
        <v>49</v>
      </c>
      <c r="C25" s="17">
        <f>C7+C10+C16+C20+C21+C23</f>
        <v>148822.49999999997</v>
      </c>
      <c r="D25" s="17">
        <f>D7+D10+D16+D20+D21+D23</f>
        <v>84656.446999999986</v>
      </c>
      <c r="E25" s="17">
        <f t="shared" si="1"/>
        <v>56.884172084194262</v>
      </c>
    </row>
    <row r="27" spans="1:6" ht="18.75">
      <c r="A27" s="26"/>
      <c r="B27" s="9"/>
      <c r="C27" s="9"/>
      <c r="D27" s="9"/>
      <c r="E27" s="9"/>
      <c r="F27" s="9"/>
    </row>
  </sheetData>
  <mergeCells count="1">
    <mergeCell ref="A3:E3"/>
  </mergeCells>
  <pageMargins left="0.7" right="0.7" top="0.75" bottom="0.75" header="0.3" footer="0.3"/>
  <pageSetup paperSize="9" scale="6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Загальний фонд 01.07.2025</vt:lpstr>
      <vt:lpstr>Спеціальний фонд 01.07.2025</vt:lpstr>
      <vt:lpstr>'Спеціальний фонд 01.07.2025'!Область_друку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2025-07-02T14:12:14Z</cp:lastPrinted>
  <dcterms:created xsi:type="dcterms:W3CDTF">2021-04-02T06:15:15Z</dcterms:created>
  <dcterms:modified xsi:type="dcterms:W3CDTF">2025-07-02T14:12:37Z</dcterms:modified>
</cp:coreProperties>
</file>