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D154542B-E5F6-48B0-AAE6-919802A013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10.2025" sheetId="1" r:id="rId1"/>
    <sheet name="Спеціальний фонд 01.10.2025" sheetId="2" r:id="rId2"/>
  </sheets>
  <definedNames>
    <definedName name="_xlnm.Print_Area" localSheetId="1">'Спеціальний фонд 01.10.2025'!$A$1:$E$29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2" i="2"/>
  <c r="D27" i="2"/>
  <c r="C27" i="2"/>
  <c r="E22" i="2"/>
  <c r="E20" i="2"/>
  <c r="D19" i="2"/>
  <c r="C19" i="2"/>
  <c r="E24" i="2" l="1"/>
  <c r="C23" i="2" l="1"/>
  <c r="F18" i="1"/>
  <c r="F19" i="1"/>
  <c r="E21" i="2"/>
  <c r="E14" i="2"/>
  <c r="D23" i="2"/>
  <c r="E23" i="2" s="1"/>
  <c r="D16" i="2"/>
  <c r="F24" i="1"/>
  <c r="D7" i="2"/>
  <c r="C10" i="2" l="1"/>
  <c r="E26" i="1"/>
  <c r="D25" i="2" l="1"/>
  <c r="D18" i="2" s="1"/>
  <c r="C25" i="2"/>
  <c r="C18" i="2" s="1"/>
  <c r="E18" i="2" l="1"/>
  <c r="E25" i="2"/>
  <c r="E16" i="1"/>
  <c r="E7" i="1" l="1"/>
  <c r="D7" i="1"/>
  <c r="F13" i="1"/>
  <c r="D26" i="1"/>
  <c r="F33" i="1"/>
  <c r="D10" i="2" l="1"/>
  <c r="C7" i="2"/>
  <c r="E10" i="2" l="1"/>
  <c r="F26" i="1"/>
  <c r="F23" i="1" l="1"/>
  <c r="F22" i="1"/>
  <c r="F21" i="1"/>
  <c r="F20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6" i="2"/>
  <c r="D25" i="1" l="1"/>
  <c r="F25" i="1" l="1"/>
  <c r="E27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<sst xmlns="http://schemas.openxmlformats.org/spreadsheetml/2006/main" count="108" uniqueCount="87">
  <si>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</si>
  <si>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</si>
  <si>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</si>
  <si>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</si>
  <si>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</si>
  <si>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</si>
  <si>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</si>
  <si>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</si>
  <si>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</si>
  <si>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</si>
  <si>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</si>
  <si>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</si>
  <si>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</si>
  <si>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</si>
  <si>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</si>
  <si>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</si>
  <si>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</si>
  <si>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</si>
  <si>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</si>
  <si>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</si>
  <si>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</si>
  <si>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</si>
  <si>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</si>
  <si>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</si>
  <si>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</si>
  <si>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</si>
  <si>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</si>
  <si>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</si>
  <si>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</si>
  <si>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</si>
  <si>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</si>
  <si>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</si>
  <si>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</si>
  <si>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</si>
  <si>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</si>
  <si>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</si>
  <si>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</si>
  <si>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</si>
  <si>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</si>
  <si>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</si>
  <si>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</si>
  <si>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</si>
  <si>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</si>
  <si>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</si>
  <si>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</si>
  <si>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</si>
  <si>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</si>
  <si>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</si>
  <si>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</si>
  <si>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</si>
  <si>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</si>
  <si>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</si>
  <si>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</si>
  <si>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</si>
  <si>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</si>
  <si>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</si>
  <si>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</si>
  <si>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</si>
  <si>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</si>
  <si>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</si>
  <si>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</si>
  <si>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</si>
  <si>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</si>
  <si>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</si>
  <si>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</si>
  <si>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</si>
  <si>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</si>
  <si>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</si>
  <si>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</si>
  <si>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</si>
  <si>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</si>
  <si>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</si>
  <si>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</si>
  <si>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</si>
  <si>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</si>
  <si>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</si>
  <si>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</si>
  <si>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</si>
  <si>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</si>
  <si>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</si>
  <si>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</si>
  <si>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Субвенція з державного бюджету місцевим бюджетам на задоволення потреб у забезпеченні безпечного освітнього середовища</t>
  </si>
  <si>
    <t>Освітня субвенція з державного бюджету місцевим бюджетам</t>
  </si>
  <si>
    <t>Інформація про надходження до загального фонду 
обласного бюджету Тернопільської області станом на 01.10.2025</t>
  </si>
  <si>
    <t>Надійшло 
на 01.10.2025</t>
  </si>
  <si>
    <t>Інформація про надходження до спеціального фонду обласного бюджету Тернопільської області станом на 01.10.2025</t>
  </si>
  <si>
    <t>у 6,2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</si>
</sst>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wrapText="1"/>
    </xf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10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0" fillId="0" borderId="0" xfId="0" applyFont="1"/>
    <xf numFmtId="165" fontId="12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1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3000000}"/>
    <cellStyle name="Звичайний 2 2" xfId="4" xr:uid="{00000000-0005-0000-0000-000004000000}"/>
    <cellStyle name="Звичайний 3" xfId="7" xr:uid="{00000000-0005-0000-0000-000005000000}"/>
    <cellStyle name="Звичайний 4" xfId="8" xr:uid="{00000000-0005-0000-0000-000006000000}"/>
    <cellStyle name="Звичайний 5" xfId="9" xr:uid="{60EC8902-DB99-46BB-B02C-4586F7BF9052}"/>
    <cellStyle name="Звичайний 6" xfId="10" xr:uid="{A6D579EB-26AD-45A7-9478-6E36E25BA89E}"/>
    <cellStyle name="Обычный 2" xfId="6" xr:uid="{00000000-0005-0000-0000-000007000000}"/>
    <cellStyle name="Стиль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18" zoomScale="90" zoomScaleNormal="90" workbookViewId="0">
      <selection activeCell="D34" sqref="D34:E34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83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84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1261376.273</v>
      </c>
      <c r="E7" s="35">
        <f>E9+E10+E12+E14+E13</f>
        <v>1031631.338</v>
      </c>
      <c r="F7" s="35">
        <f>E7/D7*100</f>
        <v>81.786169605554321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1122387.6040000001</v>
      </c>
      <c r="E9" s="38">
        <v>911829.527</v>
      </c>
      <c r="F9" s="38">
        <f t="shared" ref="F9:F43" si="0">E9/D9*100</f>
        <v>81.240163714423915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127828.66899999999</v>
      </c>
      <c r="E10" s="38">
        <v>110949.368</v>
      </c>
      <c r="F10" s="38">
        <f t="shared" si="0"/>
        <v>86.795371388870521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5520</v>
      </c>
      <c r="E12" s="38">
        <v>4085.01</v>
      </c>
      <c r="F12" s="38">
        <f t="shared" si="0"/>
        <v>74.00380434782609</v>
      </c>
    </row>
    <row r="13" spans="1:6" ht="37.5">
      <c r="A13" s="39"/>
      <c r="B13" s="40" t="s">
        <v>11</v>
      </c>
      <c r="C13" s="41" t="s">
        <v>12</v>
      </c>
      <c r="D13" s="38">
        <v>5640</v>
      </c>
      <c r="E13" s="38">
        <v>4767.433</v>
      </c>
      <c r="F13" s="38">
        <f t="shared" ref="F13" si="1">E13/D13*100</f>
        <v>84.528953900709226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29540</v>
      </c>
      <c r="E16" s="35">
        <f>E18+E19+E21+E22+E23+E24</f>
        <v>24665.528000000002</v>
      </c>
      <c r="F16" s="35">
        <f t="shared" si="0"/>
        <v>83.498740690589031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1490</v>
      </c>
      <c r="E17" s="35">
        <f>E18++E19</f>
        <v>1472.5360000000001</v>
      </c>
      <c r="F17" s="35">
        <f t="shared" si="0"/>
        <v>98.827919463087255</v>
      </c>
    </row>
    <row r="18" spans="1:6" ht="150">
      <c r="A18" s="39">
        <v>1</v>
      </c>
      <c r="B18" s="40" t="s">
        <v>17</v>
      </c>
      <c r="C18" s="41" t="s">
        <v>72</v>
      </c>
      <c r="D18" s="38">
        <v>890</v>
      </c>
      <c r="E18" s="38">
        <v>914.72299999999996</v>
      </c>
      <c r="F18" s="38">
        <f>E18/D18*100</f>
        <v>102.77786516853934</v>
      </c>
    </row>
    <row r="19" spans="1:6" ht="22.5" customHeight="1">
      <c r="A19" s="39">
        <v>1</v>
      </c>
      <c r="B19" s="40" t="s">
        <v>18</v>
      </c>
      <c r="C19" s="41" t="s">
        <v>19</v>
      </c>
      <c r="D19" s="38">
        <v>600</v>
      </c>
      <c r="E19" s="38">
        <v>557.81299999999999</v>
      </c>
      <c r="F19" s="38">
        <f>E19/D19*100</f>
        <v>92.968833333333336</v>
      </c>
    </row>
    <row r="20" spans="1:6" s="16" customFormat="1" ht="4.5" hidden="1" customHeight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26600</v>
      </c>
      <c r="E21" s="38">
        <v>21956.286</v>
      </c>
      <c r="F21" s="38">
        <f t="shared" si="0"/>
        <v>82.542428571428573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125.175</v>
      </c>
      <c r="F22" s="38">
        <f t="shared" si="0"/>
        <v>50.07</v>
      </c>
    </row>
    <row r="23" spans="1:6" ht="150">
      <c r="A23" s="39">
        <v>1</v>
      </c>
      <c r="B23" s="40" t="s">
        <v>26</v>
      </c>
      <c r="C23" s="41" t="s">
        <v>27</v>
      </c>
      <c r="D23" s="38">
        <v>92</v>
      </c>
      <c r="E23" s="38">
        <v>36.972999999999999</v>
      </c>
      <c r="F23" s="38">
        <f t="shared" si="0"/>
        <v>40.188043478260873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1108</v>
      </c>
      <c r="E24" s="38">
        <v>1074.558</v>
      </c>
      <c r="F24" s="38">
        <f t="shared" si="0"/>
        <v>96.981768953068595</v>
      </c>
    </row>
    <row r="25" spans="1:6" s="21" customFormat="1" ht="21" hidden="1">
      <c r="A25" s="33"/>
      <c r="B25" s="31"/>
      <c r="C25" s="34" t="s">
        <v>50</v>
      </c>
      <c r="D25" s="35">
        <f>D7+D16</f>
        <v>1290916.273</v>
      </c>
      <c r="E25" s="35">
        <f>E7+E16</f>
        <v>1056296.8659999999</v>
      </c>
      <c r="F25" s="35">
        <f t="shared" si="0"/>
        <v>81.825358320508201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818980.196</v>
      </c>
      <c r="E26" s="35">
        <f>E28+E34+E33</f>
        <v>663960.97199999995</v>
      </c>
      <c r="F26" s="35">
        <f t="shared" si="0"/>
        <v>81.071676121457756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220182.37899999999</v>
      </c>
      <c r="E28" s="38">
        <v>166081.97899999999</v>
      </c>
      <c r="F28" s="38">
        <f t="shared" si="0"/>
        <v>75.429278107672744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5.25" customHeight="1">
      <c r="A33" s="39"/>
      <c r="B33" s="40" t="s">
        <v>40</v>
      </c>
      <c r="C33" s="41" t="s">
        <v>41</v>
      </c>
      <c r="D33" s="38">
        <v>548326.93200000003</v>
      </c>
      <c r="E33" s="38">
        <v>451881.48</v>
      </c>
      <c r="F33" s="38">
        <f t="shared" ref="F33" si="2">E33/D33*100</f>
        <v>82.410958431638733</v>
      </c>
    </row>
    <row r="34" spans="1:6" ht="40.5" customHeight="1">
      <c r="A34" s="39">
        <v>1</v>
      </c>
      <c r="B34" s="40">
        <v>41050000</v>
      </c>
      <c r="C34" s="41" t="s">
        <v>70</v>
      </c>
      <c r="D34" s="38">
        <v>50470.885000000002</v>
      </c>
      <c r="E34" s="38">
        <v>45997.512999999999</v>
      </c>
      <c r="F34" s="38">
        <f t="shared" si="0"/>
        <v>91.136727640103786</v>
      </c>
    </row>
    <row r="35" spans="1:6" s="16" customFormat="1" ht="19.5" hidden="1" customHeight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15.75" hidden="1" customHeight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15" hidden="1" customHeight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5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9" hidden="1" customHeight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15.75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1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24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2109896.469</v>
      </c>
      <c r="E43" s="35">
        <f>E7+E16+E26</f>
        <v>1720257.838</v>
      </c>
      <c r="F43" s="35">
        <f t="shared" si="0"/>
        <v>81.532808044146734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topLeftCell="A14" zoomScaleNormal="100" zoomScaleSheetLayoutView="100" workbookViewId="0">
      <selection activeCell="E19" sqref="E19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85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84</v>
      </c>
      <c r="E6" s="27" t="s">
        <v>68</v>
      </c>
    </row>
    <row r="7" spans="1:5" s="16" customFormat="1" ht="18.75" customHeight="1">
      <c r="A7" s="45" t="s">
        <v>1</v>
      </c>
      <c r="B7" s="19" t="s">
        <v>2</v>
      </c>
      <c r="C7" s="17">
        <f>C9</f>
        <v>5270.8</v>
      </c>
      <c r="D7" s="17">
        <f>D8+D9</f>
        <v>6739.8770000000004</v>
      </c>
      <c r="E7" s="17">
        <f t="shared" ref="E7" si="0">E9</f>
        <v>127.87199286635804</v>
      </c>
    </row>
    <row r="8" spans="1:5" s="16" customFormat="1" ht="41.25" hidden="1" customHeight="1">
      <c r="A8" s="46">
        <v>12020000</v>
      </c>
      <c r="B8" s="15" t="s">
        <v>80</v>
      </c>
      <c r="C8" s="17">
        <v>0</v>
      </c>
      <c r="D8" s="18"/>
      <c r="E8" s="17"/>
    </row>
    <row r="9" spans="1:5" ht="20.25">
      <c r="A9" s="46" t="s">
        <v>56</v>
      </c>
      <c r="B9" s="15" t="s">
        <v>55</v>
      </c>
      <c r="C9" s="18">
        <v>5270.8</v>
      </c>
      <c r="D9" s="18">
        <v>6739.8770000000004</v>
      </c>
      <c r="E9" s="18">
        <f t="shared" ref="E9:E27" si="1">D9/C9*100</f>
        <v>127.87199286635804</v>
      </c>
    </row>
    <row r="10" spans="1:5" s="16" customFormat="1" ht="20.25">
      <c r="A10" s="45" t="s">
        <v>13</v>
      </c>
      <c r="B10" s="19" t="s">
        <v>14</v>
      </c>
      <c r="C10" s="17">
        <f>C12+C13+C14</f>
        <v>143551.69999999998</v>
      </c>
      <c r="D10" s="17">
        <f t="shared" ref="D10" si="2">D12+D13+D14</f>
        <v>126883.18500000001</v>
      </c>
      <c r="E10" s="17">
        <f t="shared" si="1"/>
        <v>88.388493483532443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30</v>
      </c>
      <c r="D12" s="18">
        <v>0.46800000000000003</v>
      </c>
      <c r="E12" s="18">
        <f t="shared" si="1"/>
        <v>1.56</v>
      </c>
    </row>
    <row r="13" spans="1:5" ht="20.25">
      <c r="A13" s="46" t="s">
        <v>28</v>
      </c>
      <c r="B13" s="15" t="s">
        <v>29</v>
      </c>
      <c r="C13" s="18">
        <v>452.4</v>
      </c>
      <c r="D13" s="18">
        <v>2811.6280000000002</v>
      </c>
      <c r="E13" s="48" t="s">
        <v>86</v>
      </c>
    </row>
    <row r="14" spans="1:5" ht="40.5" customHeight="1">
      <c r="A14" s="46" t="s">
        <v>52</v>
      </c>
      <c r="B14" s="15" t="s">
        <v>51</v>
      </c>
      <c r="C14" s="18">
        <v>143069.29999999999</v>
      </c>
      <c r="D14" s="18">
        <v>124071.08900000001</v>
      </c>
      <c r="E14" s="18">
        <f t="shared" si="1"/>
        <v>86.720972983022932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10.965</v>
      </c>
      <c r="E16" s="17"/>
    </row>
    <row r="17" spans="1:6" s="21" customFormat="1" ht="73.5" customHeight="1">
      <c r="A17" s="46">
        <v>31030000</v>
      </c>
      <c r="B17" s="15" t="s">
        <v>71</v>
      </c>
      <c r="C17" s="18"/>
      <c r="D17" s="18">
        <v>10.965</v>
      </c>
      <c r="E17" s="18"/>
    </row>
    <row r="18" spans="1:6" s="21" customFormat="1" ht="21" hidden="1">
      <c r="A18" s="45">
        <v>40000000</v>
      </c>
      <c r="B18" s="19" t="s">
        <v>78</v>
      </c>
      <c r="C18" s="17">
        <f>C23+C25</f>
        <v>36720.1</v>
      </c>
      <c r="D18" s="17">
        <f>D23+D25</f>
        <v>36720.1</v>
      </c>
      <c r="E18" s="17">
        <f t="shared" si="1"/>
        <v>100</v>
      </c>
    </row>
    <row r="19" spans="1:6" s="21" customFormat="1" ht="36" customHeight="1">
      <c r="A19" s="45">
        <v>41030000</v>
      </c>
      <c r="B19" s="19" t="s">
        <v>41</v>
      </c>
      <c r="C19" s="17">
        <f>C20+C21+C22</f>
        <v>386.4</v>
      </c>
      <c r="D19" s="17">
        <f>D20+D21+D22</f>
        <v>321.2</v>
      </c>
      <c r="E19" s="18">
        <f t="shared" si="1"/>
        <v>83.126293995859214</v>
      </c>
    </row>
    <row r="20" spans="1:6" s="21" customFormat="1" ht="36" customHeight="1">
      <c r="A20" s="46">
        <v>41033900</v>
      </c>
      <c r="B20" s="15" t="s">
        <v>82</v>
      </c>
      <c r="C20" s="18">
        <v>159.5</v>
      </c>
      <c r="D20" s="18">
        <v>159.5</v>
      </c>
      <c r="E20" s="18">
        <f t="shared" si="1"/>
        <v>100</v>
      </c>
    </row>
    <row r="21" spans="1:6" s="21" customFormat="1" ht="80.25" customHeight="1">
      <c r="A21" s="46">
        <v>41034200</v>
      </c>
      <c r="B21" s="15" t="s">
        <v>81</v>
      </c>
      <c r="C21" s="18">
        <v>140</v>
      </c>
      <c r="D21" s="18">
        <v>140</v>
      </c>
      <c r="E21" s="18">
        <f t="shared" si="1"/>
        <v>100</v>
      </c>
    </row>
    <row r="22" spans="1:6" s="21" customFormat="1" ht="80.25" customHeight="1">
      <c r="A22" s="46">
        <v>41035400</v>
      </c>
      <c r="B22" s="15" t="s">
        <v>66</v>
      </c>
      <c r="C22" s="18">
        <v>86.9</v>
      </c>
      <c r="D22" s="18">
        <v>21.7</v>
      </c>
      <c r="E22" s="18">
        <f t="shared" si="1"/>
        <v>24.971231300345224</v>
      </c>
    </row>
    <row r="23" spans="1:6" s="21" customFormat="1" ht="36" customHeight="1">
      <c r="A23" s="45" t="s">
        <v>76</v>
      </c>
      <c r="B23" s="19" t="s">
        <v>70</v>
      </c>
      <c r="C23" s="17">
        <f>C24</f>
        <v>36720.1</v>
      </c>
      <c r="D23" s="17">
        <f>D24</f>
        <v>36720.1</v>
      </c>
      <c r="E23" s="17">
        <f t="shared" si="1"/>
        <v>100</v>
      </c>
    </row>
    <row r="24" spans="1:6" s="21" customFormat="1" ht="22.5" customHeight="1">
      <c r="A24" s="46" t="s">
        <v>77</v>
      </c>
      <c r="B24" s="15" t="s">
        <v>63</v>
      </c>
      <c r="C24" s="18">
        <v>36720.1</v>
      </c>
      <c r="D24" s="18">
        <v>36720.1</v>
      </c>
      <c r="E24" s="18">
        <f t="shared" si="1"/>
        <v>100</v>
      </c>
    </row>
    <row r="25" spans="1:6" s="21" customFormat="1" ht="18" hidden="1" customHeight="1">
      <c r="A25" s="45">
        <v>42000000</v>
      </c>
      <c r="B25" s="19" t="s">
        <v>75</v>
      </c>
      <c r="C25" s="17">
        <f>C26</f>
        <v>0</v>
      </c>
      <c r="D25" s="17">
        <f>D26</f>
        <v>0</v>
      </c>
      <c r="E25" s="17" t="e">
        <f t="shared" si="1"/>
        <v>#DIV/0!</v>
      </c>
    </row>
    <row r="26" spans="1:6" ht="15" hidden="1" customHeight="1">
      <c r="A26" s="46">
        <v>42030000</v>
      </c>
      <c r="B26" s="15" t="s">
        <v>73</v>
      </c>
      <c r="C26" s="18"/>
      <c r="D26" s="18"/>
      <c r="E26" s="18" t="e">
        <f t="shared" si="1"/>
        <v>#DIV/0!</v>
      </c>
    </row>
    <row r="27" spans="1:6" s="21" customFormat="1" ht="21">
      <c r="A27" s="22" t="s">
        <v>48</v>
      </c>
      <c r="B27" s="23" t="s">
        <v>49</v>
      </c>
      <c r="C27" s="17">
        <f>C7+C10+C16+C20+C21+C22+C23+C25</f>
        <v>185928.99999999997</v>
      </c>
      <c r="D27" s="17">
        <f>D7+D10+D16+D20+D21+D22+D23+D25</f>
        <v>170675.32700000002</v>
      </c>
      <c r="E27" s="17">
        <f t="shared" si="1"/>
        <v>91.795968891351023</v>
      </c>
    </row>
    <row r="29" spans="1:6" ht="18.75">
      <c r="A29" s="26"/>
      <c r="B29" s="9"/>
      <c r="C29" s="9"/>
      <c r="D29" s="9"/>
      <c r="E29" s="9"/>
      <c r="F29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01.10.2025</vt:lpstr>
      <vt:lpstr>Спеціальний фонд 01.10.2025</vt:lpstr>
      <vt:lpstr>'Спеціальний фонд 01.10.2025'!Область_друку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2025-10-02T07:17:22Z</cp:lastPrinted>
  <dcterms:created xsi:type="dcterms:W3CDTF">2021-04-02T06:15:15Z</dcterms:created>
  <dcterms:modified xsi:type="dcterms:W3CDTF">2025-10-02T07:17:23Z</dcterms:modified>
</cp:coreProperties>
</file>