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DC664C38-5FDD-48F3-82F8-2A2FE37C71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3.2025" sheetId="1" r:id="rId1"/>
    <sheet name="Спеціальний фонд 01.03.2025" sheetId="2" r:id="rId2"/>
  </sheets>
  <definedNames>
    <definedName name="_xlnm.Print_Area" localSheetId="1">'Спеціальний фонд 01.03.2025'!$A$1:$E$27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F19" i="1"/>
  <c r="D19" i="2"/>
  <c r="C19" i="2"/>
  <c r="E19" i="2" s="1"/>
  <c r="E20" i="2"/>
  <c r="E14" i="2"/>
  <c r="D21" i="2"/>
  <c r="C21" i="2"/>
  <c r="D16" i="2"/>
  <c r="F24" i="1"/>
  <c r="D7" i="2"/>
  <c r="E22" i="2" l="1"/>
  <c r="E21" i="2"/>
  <c r="C10" i="2"/>
  <c r="E26" i="1"/>
  <c r="D23" i="2" l="1"/>
  <c r="D18" i="2" s="1"/>
  <c r="C23" i="2"/>
  <c r="C18" i="2" s="1"/>
  <c r="E18" i="2" l="1"/>
  <c r="E23" i="2"/>
  <c r="E16" i="1"/>
  <c r="E7" i="1" l="1"/>
  <c r="D7" i="1"/>
  <c r="F13" i="1"/>
  <c r="D26" i="1"/>
  <c r="F33" i="1"/>
  <c r="D10" i="2" l="1"/>
  <c r="D25" i="2" s="1"/>
  <c r="C7" i="2"/>
  <c r="C25" i="2" s="1"/>
  <c r="E10" i="2" l="1"/>
  <c r="F26" i="1"/>
  <c r="F23" i="1" l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24" i="2"/>
  <c r="D25" i="1" l="1"/>
  <c r="F25" i="1" l="1"/>
  <c r="E25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<sst xmlns="http://schemas.openxmlformats.org/spreadsheetml/2006/main" count="105" uniqueCount="86">
  <si>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</si>
  <si>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</si>
  <si>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</si>
  <si>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</si>
  <si>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</si>
  <si>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</si>
  <si>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</si>
  <si>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</si>
  <si>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</si>
  <si>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</si>
  <si>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</si>
  <si>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</si>
  <si>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</si>
  <si>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</si>
  <si>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</si>
  <si>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</si>
  <si>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</si>
  <si>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</si>
  <si>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</si>
  <si>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</si>
  <si>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</si>
  <si>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</si>
  <si>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</si>
  <si>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</si>
  <si>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</si>
  <si>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</si>
  <si>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</si>
  <si>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</si>
  <si>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</si>
  <si>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</si>
  <si>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</si>
  <si>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</si>
  <si>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</si>
  <si>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</si>
  <si>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</si>
  <si>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</si>
  <si>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</si>
  <si>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</si>
  <si>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</si>
  <si>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</si>
  <si>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</si>
  <si>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</si>
  <si>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</si>
  <si>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</si>
  <si>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</si>
  <si>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</si>
  <si>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</si>
  <si>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</si>
  <si>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</si>
  <si>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</si>
  <si>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</si>
  <si>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</si>
  <si>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</si>
  <si>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</si>
  <si>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</si>
  <si>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</si>
  <si>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</si>
  <si>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</si>
  <si>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</si>
  <si>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</si>
  <si>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</si>
  <si>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</si>
  <si>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</si>
  <si>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</si>
  <si>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</si>
  <si>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</si>
  <si>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</si>
  <si>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</si>
  <si>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</si>
  <si>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</si>
  <si>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</si>
  <si>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</si>
  <si>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</si>
  <si>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</si>
  <si>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</si>
  <si>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</si>
  <si>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</si>
  <si>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</si>
  <si>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</si>
  <si>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</si>
  <si>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</si>
  <si>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Освітня субвенція з державного бюджету місцевим бюджетам</t>
  </si>
  <si>
    <t>Субвенції з державного бюджету</t>
  </si>
  <si>
    <t>Інформація про надходження до загального фонду 
обласного бюджету Тернопільської області станом на 01.03.2025</t>
  </si>
  <si>
    <t>Надійшло 
на 01.03.2025</t>
  </si>
  <si>
    <t>Інформація про надходження до спеціального фонду обласного бюджету Тернопільської області станом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</si>
</sst>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0">
    <xf numFmtId="0" fontId="0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6" fillId="0" borderId="0" xfId="0" applyFont="1"/>
    <xf numFmtId="164" fontId="6" fillId="0" borderId="0" xfId="0" applyNumberFormat="1" applyFont="1" applyAlignment="1">
      <alignment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wrapText="1"/>
    </xf>
    <xf numFmtId="164" fontId="9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164" fontId="9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 wrapText="1"/>
    </xf>
    <xf numFmtId="164" fontId="11" fillId="0" borderId="0" xfId="0" applyNumberFormat="1" applyFont="1" applyAlignment="1">
      <alignment horizontal="right"/>
    </xf>
    <xf numFmtId="0" fontId="14" fillId="0" borderId="0" xfId="0" applyFont="1"/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18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9" fillId="0" borderId="0" xfId="0" applyFont="1"/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10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3000000}"/>
    <cellStyle name="Звичайний 2 2" xfId="4" xr:uid="{00000000-0005-0000-0000-000004000000}"/>
    <cellStyle name="Звичайний 3" xfId="7" xr:uid="{00000000-0005-0000-0000-000005000000}"/>
    <cellStyle name="Звичайний 4" xfId="8" xr:uid="{00000000-0005-0000-0000-000006000000}"/>
    <cellStyle name="Звичайний 5" xfId="9" xr:uid="{60EC8902-DB99-46BB-B02C-4586F7BF9052}"/>
    <cellStyle name="Обычный 2" xfId="6" xr:uid="{00000000-0005-0000-0000-000007000000}"/>
    <cellStyle name="Стиль 1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22" zoomScale="90" zoomScaleNormal="90" workbookViewId="0">
      <selection activeCell="D19" sqref="D19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8" t="s">
        <v>83</v>
      </c>
      <c r="C3" s="48"/>
      <c r="D3" s="48"/>
      <c r="E3" s="48"/>
      <c r="F3" s="48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84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1215660</v>
      </c>
      <c r="E7" s="35">
        <f>E9+E10+E12+E14+E13</f>
        <v>175140.83100000001</v>
      </c>
      <c r="F7" s="35">
        <f>E7/D7*100</f>
        <v>14.407057154138492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1085100</v>
      </c>
      <c r="E9" s="38">
        <v>161846.149</v>
      </c>
      <c r="F9" s="38">
        <f t="shared" ref="F9:F43" si="0">E9/D9*100</f>
        <v>14.915321076398488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119400</v>
      </c>
      <c r="E10" s="38">
        <v>10762.431</v>
      </c>
      <c r="F10" s="38">
        <f t="shared" si="0"/>
        <v>9.0137613065326647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5520</v>
      </c>
      <c r="E12" s="38">
        <v>1304.0419999999999</v>
      </c>
      <c r="F12" s="38">
        <f t="shared" si="0"/>
        <v>23.623949275362317</v>
      </c>
    </row>
    <row r="13" spans="1:6" ht="37.5">
      <c r="A13" s="39"/>
      <c r="B13" s="40" t="s">
        <v>11</v>
      </c>
      <c r="C13" s="41" t="s">
        <v>12</v>
      </c>
      <c r="D13" s="38">
        <v>5640</v>
      </c>
      <c r="E13" s="38">
        <v>1228.2090000000001</v>
      </c>
      <c r="F13" s="38">
        <f t="shared" ref="F13" si="1">E13/D13*100</f>
        <v>21.77675531914894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28840</v>
      </c>
      <c r="E16" s="35">
        <f>E18+E19+E21+E22+E23+E24</f>
        <v>3205.7669999999998</v>
      </c>
      <c r="F16" s="35">
        <f t="shared" si="0"/>
        <v>11.115696948682386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790</v>
      </c>
      <c r="E17" s="35">
        <f>E18++E19</f>
        <v>68.902000000000001</v>
      </c>
      <c r="F17" s="35">
        <f t="shared" si="0"/>
        <v>8.7217721518987332</v>
      </c>
    </row>
    <row r="18" spans="1:6" ht="150">
      <c r="A18" s="39">
        <v>1</v>
      </c>
      <c r="B18" s="40" t="s">
        <v>17</v>
      </c>
      <c r="C18" s="41" t="s">
        <v>72</v>
      </c>
      <c r="D18" s="38">
        <v>190</v>
      </c>
      <c r="E18" s="38">
        <v>16.052</v>
      </c>
      <c r="F18" s="38">
        <f>E18/D18*100</f>
        <v>8.4484210526315788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600</v>
      </c>
      <c r="E19" s="38">
        <v>52.85</v>
      </c>
      <c r="F19" s="38">
        <f>E19/D19*100</f>
        <v>8.8083333333333336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26600</v>
      </c>
      <c r="E21" s="38">
        <v>2699.3719999999998</v>
      </c>
      <c r="F21" s="38">
        <f t="shared" si="0"/>
        <v>10.148015037593984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24.751999999999999</v>
      </c>
      <c r="F22" s="38">
        <f t="shared" si="0"/>
        <v>9.9008000000000003</v>
      </c>
    </row>
    <row r="23" spans="1:6" ht="150">
      <c r="A23" s="39">
        <v>1</v>
      </c>
      <c r="B23" s="40" t="s">
        <v>26</v>
      </c>
      <c r="C23" s="41" t="s">
        <v>27</v>
      </c>
      <c r="D23" s="38">
        <v>92</v>
      </c>
      <c r="E23" s="38">
        <v>12.228</v>
      </c>
      <c r="F23" s="38">
        <f t="shared" si="0"/>
        <v>13.291304347826086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1108</v>
      </c>
      <c r="E24" s="38">
        <v>400.51299999999998</v>
      </c>
      <c r="F24" s="38">
        <f t="shared" si="0"/>
        <v>36.147382671480145</v>
      </c>
    </row>
    <row r="25" spans="1:6" s="21" customFormat="1" ht="21" hidden="1">
      <c r="A25" s="33"/>
      <c r="B25" s="31"/>
      <c r="C25" s="34" t="s">
        <v>50</v>
      </c>
      <c r="D25" s="35">
        <f>D7+D16</f>
        <v>1244500</v>
      </c>
      <c r="E25" s="35">
        <f>E7+E16</f>
        <v>178346.598</v>
      </c>
      <c r="F25" s="35">
        <f t="shared" si="0"/>
        <v>14.330783286460424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437638.40000000002</v>
      </c>
      <c r="E26" s="35">
        <f>E28+E34+E33</f>
        <v>84706.5</v>
      </c>
      <c r="F26" s="35">
        <f t="shared" si="0"/>
        <v>19.355362783521738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216399.2</v>
      </c>
      <c r="E28" s="38">
        <v>36066.400000000001</v>
      </c>
      <c r="F28" s="38">
        <f t="shared" si="0"/>
        <v>16.666605052144369</v>
      </c>
    </row>
    <row r="29" spans="1:6" ht="20.25" hidden="1" customHeight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 customHeight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5.25" customHeight="1">
      <c r="A33" s="39"/>
      <c r="B33" s="40" t="s">
        <v>40</v>
      </c>
      <c r="C33" s="41" t="s">
        <v>41</v>
      </c>
      <c r="D33" s="38">
        <v>221190.2</v>
      </c>
      <c r="E33" s="38">
        <v>48610.1</v>
      </c>
      <c r="F33" s="38">
        <f t="shared" ref="F33" si="2">E33/D33*100</f>
        <v>21.976606558518412</v>
      </c>
    </row>
    <row r="34" spans="1:6" ht="40.5" customHeight="1">
      <c r="A34" s="39">
        <v>1</v>
      </c>
      <c r="B34" s="40">
        <v>41050000</v>
      </c>
      <c r="C34" s="41" t="s">
        <v>70</v>
      </c>
      <c r="D34" s="38">
        <v>49</v>
      </c>
      <c r="E34" s="38">
        <v>30</v>
      </c>
      <c r="F34" s="38">
        <f t="shared" si="0"/>
        <v>61.224489795918366</v>
      </c>
    </row>
    <row r="35" spans="1:6" s="16" customFormat="1" ht="19.5" hidden="1" customHeight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15.75" hidden="1" customHeight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15" hidden="1" customHeight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5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9" hidden="1" customHeight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15.75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1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24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1682138.4</v>
      </c>
      <c r="E43" s="35">
        <f>E7+E16+E26</f>
        <v>263053.098</v>
      </c>
      <c r="F43" s="35">
        <f t="shared" si="0"/>
        <v>15.638017537677044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view="pageBreakPreview" zoomScaleNormal="100" zoomScaleSheetLayoutView="100" workbookViewId="0">
      <selection activeCell="L10" sqref="L10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49" t="s">
        <v>85</v>
      </c>
      <c r="B3" s="49"/>
      <c r="C3" s="49"/>
      <c r="D3" s="49"/>
      <c r="E3" s="49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84</v>
      </c>
      <c r="E6" s="27" t="s">
        <v>68</v>
      </c>
    </row>
    <row r="7" spans="1:5" s="16" customFormat="1" ht="18.75" customHeight="1">
      <c r="A7" s="45" t="s">
        <v>1</v>
      </c>
      <c r="B7" s="19" t="s">
        <v>2</v>
      </c>
      <c r="C7" s="17">
        <f>C9</f>
        <v>5270.8</v>
      </c>
      <c r="D7" s="17">
        <f>D8+D9</f>
        <v>3375.5320000000002</v>
      </c>
      <c r="E7" s="17">
        <f t="shared" ref="E7" si="0">E9</f>
        <v>64.042118843439326</v>
      </c>
    </row>
    <row r="8" spans="1:5" s="16" customFormat="1" ht="14.25" hidden="1" customHeight="1">
      <c r="A8" s="46">
        <v>12020000</v>
      </c>
      <c r="B8" s="15" t="s">
        <v>80</v>
      </c>
      <c r="C8" s="17"/>
      <c r="D8" s="18"/>
      <c r="E8" s="17"/>
    </row>
    <row r="9" spans="1:5" ht="20.25">
      <c r="A9" s="46" t="s">
        <v>56</v>
      </c>
      <c r="B9" s="15" t="s">
        <v>55</v>
      </c>
      <c r="C9" s="18">
        <v>5270.8</v>
      </c>
      <c r="D9" s="18">
        <v>3375.5320000000002</v>
      </c>
      <c r="E9" s="18">
        <f t="shared" ref="E9:E25" si="1">D9/C9*100</f>
        <v>64.042118843439326</v>
      </c>
    </row>
    <row r="10" spans="1:5" s="16" customFormat="1" ht="20.25">
      <c r="A10" s="45" t="s">
        <v>13</v>
      </c>
      <c r="B10" s="19" t="s">
        <v>14</v>
      </c>
      <c r="C10" s="17">
        <f>C12+C13+C14</f>
        <v>143551.69999999998</v>
      </c>
      <c r="D10" s="17">
        <f t="shared" ref="D10" si="2">D12+D13+D14</f>
        <v>31336.502</v>
      </c>
      <c r="E10" s="17">
        <f t="shared" si="1"/>
        <v>21.829418948016642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30</v>
      </c>
      <c r="D12" s="18">
        <v>0</v>
      </c>
      <c r="E12" s="18"/>
    </row>
    <row r="13" spans="1:5" ht="20.25">
      <c r="A13" s="46" t="s">
        <v>28</v>
      </c>
      <c r="B13" s="15" t="s">
        <v>29</v>
      </c>
      <c r="C13" s="18">
        <v>452.4</v>
      </c>
      <c r="D13" s="18">
        <v>270.57499999999999</v>
      </c>
      <c r="E13" s="18">
        <f t="shared" si="1"/>
        <v>59.808797524314762</v>
      </c>
    </row>
    <row r="14" spans="1:5" ht="40.5" customHeight="1">
      <c r="A14" s="46" t="s">
        <v>52</v>
      </c>
      <c r="B14" s="15" t="s">
        <v>51</v>
      </c>
      <c r="C14" s="18">
        <v>143069.29999999999</v>
      </c>
      <c r="D14" s="18">
        <v>31065.927</v>
      </c>
      <c r="E14" s="18">
        <f t="shared" si="1"/>
        <v>21.713901584756478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/>
      <c r="D16" s="17">
        <f>D17</f>
        <v>3.16</v>
      </c>
      <c r="E16" s="17"/>
    </row>
    <row r="17" spans="1:6" s="21" customFormat="1" ht="73.5" customHeight="1">
      <c r="A17" s="46">
        <v>31030000</v>
      </c>
      <c r="B17" s="15" t="s">
        <v>71</v>
      </c>
      <c r="C17" s="18"/>
      <c r="D17" s="18">
        <v>3.16</v>
      </c>
      <c r="E17" s="18"/>
    </row>
    <row r="18" spans="1:6" s="21" customFormat="1" ht="21" hidden="1">
      <c r="A18" s="45">
        <v>40000000</v>
      </c>
      <c r="B18" s="19" t="s">
        <v>78</v>
      </c>
      <c r="C18" s="17">
        <f>C21+C23</f>
        <v>0</v>
      </c>
      <c r="D18" s="17">
        <f>D21+D23</f>
        <v>0</v>
      </c>
      <c r="E18" s="17" t="e">
        <f t="shared" si="1"/>
        <v>#DIV/0!</v>
      </c>
    </row>
    <row r="19" spans="1:6" s="21" customFormat="1" ht="21" hidden="1">
      <c r="A19" s="45">
        <v>41030000</v>
      </c>
      <c r="B19" s="19" t="s">
        <v>82</v>
      </c>
      <c r="C19" s="17">
        <f>C20</f>
        <v>0</v>
      </c>
      <c r="D19" s="17">
        <f>D20</f>
        <v>0</v>
      </c>
      <c r="E19" s="18" t="e">
        <f t="shared" si="1"/>
        <v>#DIV/0!</v>
      </c>
    </row>
    <row r="20" spans="1:6" s="21" customFormat="1" ht="37.5" hidden="1">
      <c r="A20" s="46">
        <v>41033300</v>
      </c>
      <c r="B20" s="15" t="s">
        <v>81</v>
      </c>
      <c r="C20" s="18"/>
      <c r="D20" s="18"/>
      <c r="E20" s="18" t="e">
        <f t="shared" si="1"/>
        <v>#DIV/0!</v>
      </c>
    </row>
    <row r="21" spans="1:6" s="21" customFormat="1" ht="37.5" hidden="1">
      <c r="A21" s="45" t="s">
        <v>76</v>
      </c>
      <c r="B21" s="19" t="s">
        <v>70</v>
      </c>
      <c r="C21" s="17">
        <f>C22</f>
        <v>0</v>
      </c>
      <c r="D21" s="17">
        <f>D22</f>
        <v>0</v>
      </c>
      <c r="E21" s="17" t="e">
        <f t="shared" si="1"/>
        <v>#DIV/0!</v>
      </c>
    </row>
    <row r="22" spans="1:6" s="21" customFormat="1" ht="21" hidden="1">
      <c r="A22" s="46" t="s">
        <v>77</v>
      </c>
      <c r="B22" s="15" t="s">
        <v>63</v>
      </c>
      <c r="C22" s="18"/>
      <c r="D22" s="18"/>
      <c r="E22" s="18" t="e">
        <f t="shared" si="1"/>
        <v>#DIV/0!</v>
      </c>
    </row>
    <row r="23" spans="1:6" s="21" customFormat="1" ht="56.25" hidden="1">
      <c r="A23" s="45">
        <v>42000000</v>
      </c>
      <c r="B23" s="19" t="s">
        <v>75</v>
      </c>
      <c r="C23" s="17">
        <f>C24</f>
        <v>0</v>
      </c>
      <c r="D23" s="17">
        <f>D24</f>
        <v>0</v>
      </c>
      <c r="E23" s="17" t="e">
        <f t="shared" si="1"/>
        <v>#DIV/0!</v>
      </c>
    </row>
    <row r="24" spans="1:6" ht="75" hidden="1">
      <c r="A24" s="46">
        <v>42030000</v>
      </c>
      <c r="B24" s="15" t="s">
        <v>73</v>
      </c>
      <c r="C24" s="18"/>
      <c r="D24" s="18"/>
      <c r="E24" s="18" t="e">
        <f t="shared" si="1"/>
        <v>#DIV/0!</v>
      </c>
    </row>
    <row r="25" spans="1:6" s="21" customFormat="1" ht="21">
      <c r="A25" s="22" t="s">
        <v>48</v>
      </c>
      <c r="B25" s="23" t="s">
        <v>49</v>
      </c>
      <c r="C25" s="17">
        <f>C7+C10+C16+C20+C21+C23</f>
        <v>148822.49999999997</v>
      </c>
      <c r="D25" s="17">
        <f>D7+D10+D16+D20+D21+D23</f>
        <v>34715.194000000003</v>
      </c>
      <c r="E25" s="17">
        <f t="shared" si="1"/>
        <v>23.326576290547472</v>
      </c>
    </row>
    <row r="27" spans="1:6" ht="18.75">
      <c r="A27" s="26"/>
      <c r="B27" s="9"/>
      <c r="C27" s="9"/>
      <c r="D27" s="9"/>
      <c r="E27" s="9"/>
      <c r="F27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01.03.2025</vt:lpstr>
      <vt:lpstr>Спеціальний фонд 01.03.2025</vt:lpstr>
      <vt:lpstr>'Спеціальний фонд 01.03.2025'!Область_друку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2025-02-04T08:56:35Z</cp:lastPrinted>
  <dcterms:created xsi:type="dcterms:W3CDTF">2021-04-02T06:15:15Z</dcterms:created>
  <dcterms:modified xsi:type="dcterms:W3CDTF">2025-03-03T14:33:37Z</dcterms:modified>
</cp:coreProperties>
</file>